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Informatica\Desktop\"/>
    </mc:Choice>
  </mc:AlternateContent>
  <xr:revisionPtr revIDLastSave="0" documentId="8_{91EF94B0-D078-4002-B4DA-4AC989DAA2DF}" xr6:coauthVersionLast="47" xr6:coauthVersionMax="47" xr10:uidLastSave="{00000000-0000-0000-0000-000000000000}"/>
  <bookViews>
    <workbookView xWindow="-120" yWindow="-120" windowWidth="29040" windowHeight="15720" tabRatio="823" firstSheet="5" activeTab="5" xr2:uid="{00000000-000D-0000-FFFF-FFFF00000000}"/>
  </bookViews>
  <sheets>
    <sheet name="RESUMEN NARRATIVO" sheetId="17" state="hidden" r:id="rId1"/>
    <sheet name="Portada" sheetId="44" r:id="rId2"/>
    <sheet name="Índice" sheetId="45" r:id="rId3"/>
    <sheet name="Justificacion" sheetId="46" r:id="rId4"/>
    <sheet name=" POA JD 2026" sheetId="47" r:id="rId5"/>
    <sheet name="FORMATO PRESUPUESTARIO " sheetId="33" r:id="rId6"/>
  </sheets>
  <externalReferences>
    <externalReference r:id="rId7"/>
    <externalReference r:id="rId8"/>
    <externalReference r:id="rId9"/>
    <externalReference r:id="rId10"/>
    <externalReference r:id="rId11"/>
  </externalReferences>
  <definedNames>
    <definedName name="__xlnm.Print_Area_1" localSheetId="4">#REF!</definedName>
    <definedName name="__xlnm.Print_Area_1" localSheetId="5">#REF!</definedName>
    <definedName name="__xlnm.Print_Area_1">#REF!</definedName>
    <definedName name="__xlnm.Print_Area_2" localSheetId="5">#REF!</definedName>
    <definedName name="__xlnm.Print_Area_2">#REF!</definedName>
    <definedName name="__xlnm.Print_Area_3" localSheetId="5">#REF!</definedName>
    <definedName name="__xlnm.Print_Area_3">#REF!</definedName>
    <definedName name="aaa" localSheetId="2">[1]E1!#REF!</definedName>
    <definedName name="aaa" localSheetId="3">[1]E1!#REF!</definedName>
    <definedName name="aaa">[2]E1!#REF!</definedName>
    <definedName name="admtvo2016">#REF!</definedName>
    <definedName name="agos" localSheetId="4">#REF!</definedName>
    <definedName name="agos" localSheetId="5">#REF!</definedName>
    <definedName name="agos">#REF!</definedName>
    <definedName name="_xlnm.Print_Area" localSheetId="1">Portada!$B$3:$M$32</definedName>
    <definedName name="AS">#REF!</definedName>
    <definedName name="COG">#REF!</definedName>
    <definedName name="contab" localSheetId="4">#REF!</definedName>
    <definedName name="contab" localSheetId="5">#REF!</definedName>
    <definedName name="contab">#REF!</definedName>
    <definedName name="DatosPlantel">#REF!</definedName>
    <definedName name="E001_ActUM08" localSheetId="4">[3]E2!#REF!</definedName>
    <definedName name="E001_ActUM08" localSheetId="2">[3]E2!#REF!</definedName>
    <definedName name="E001_ActUM08" localSheetId="3">[3]E2!#REF!</definedName>
    <definedName name="E001_ActUM08">[3]E2!#REF!</definedName>
    <definedName name="E005_Act01">#REF!</definedName>
    <definedName name="E005_Act02">#REF!</definedName>
    <definedName name="E005_Act03">#REF!</definedName>
    <definedName name="E005_Act04">#REF!</definedName>
    <definedName name="E005_Act05">#REF!</definedName>
    <definedName name="E005_Act06" localSheetId="2">[1]E1!#REF!</definedName>
    <definedName name="E005_Act06" localSheetId="3">[4]E1!#REF!</definedName>
    <definedName name="E005_Act06">[2]E1!#REF!</definedName>
    <definedName name="E005_Act07">#REF!</definedName>
    <definedName name="E005_Act08" localSheetId="2">[1]E1!#REF!</definedName>
    <definedName name="E005_Act08" localSheetId="3">[4]E1!#REF!</definedName>
    <definedName name="E005_Act08">[2]E1!#REF!</definedName>
    <definedName name="E005_Actividad01" localSheetId="2">[1]E1!$G$21</definedName>
    <definedName name="E005_Actividad01" localSheetId="3">[1]E1!$G$21</definedName>
    <definedName name="E005_Actividad01">[2]E1!$G$21</definedName>
    <definedName name="E005_Actividad02" localSheetId="2">[1]E1!$G$22</definedName>
    <definedName name="E005_Actividad02" localSheetId="3">[1]E1!$G$22</definedName>
    <definedName name="E005_Actividad02">[2]E1!$G$22</definedName>
    <definedName name="E005_Actividad03" localSheetId="2">[1]E1!$G$23</definedName>
    <definedName name="E005_Actividad03" localSheetId="3">[1]E1!$G$23</definedName>
    <definedName name="E005_Actividad03">[2]E1!$G$23</definedName>
    <definedName name="E005_Actividad04" localSheetId="2">[1]E1!$G$26</definedName>
    <definedName name="E005_Actividad04" localSheetId="3">[1]E1!$G$26</definedName>
    <definedName name="E005_Actividad04">[2]E1!$G$26</definedName>
    <definedName name="E005_Actividad05" localSheetId="2">[1]E1!$G$27</definedName>
    <definedName name="E005_Actividad05" localSheetId="3">[1]E1!$G$27</definedName>
    <definedName name="E005_Actividad05">[2]E1!$G$27</definedName>
    <definedName name="E005_Actividad06" localSheetId="4">[2]E1!#REF!</definedName>
    <definedName name="E005_Actividad06" localSheetId="2">[1]E1!#REF!</definedName>
    <definedName name="E005_Actividad06" localSheetId="3">[4]E1!#REF!</definedName>
    <definedName name="E005_Actividad06">[2]E1!#REF!</definedName>
    <definedName name="E005_Actividad07" localSheetId="2">[1]E1!$G$28</definedName>
    <definedName name="E005_Actividad07" localSheetId="3">[1]E1!$G$28</definedName>
    <definedName name="E005_Actividad07">[2]E1!$G$28</definedName>
    <definedName name="E005_Actividad08" localSheetId="4">[2]E1!#REF!</definedName>
    <definedName name="E005_Actividad08" localSheetId="2">[1]E1!#REF!</definedName>
    <definedName name="E005_Actividad08" localSheetId="3">[4]E1!#REF!</definedName>
    <definedName name="E005_Actividad08">[2]E1!#REF!</definedName>
    <definedName name="E005_Actividad09" localSheetId="2">[1]E1!#REF!</definedName>
    <definedName name="E005_Actividad09" localSheetId="3">[4]E1!#REF!</definedName>
    <definedName name="E005_Actividad09">[2]E1!#REF!</definedName>
    <definedName name="E005_Actividad10" localSheetId="2">[3]E1!#REF!</definedName>
    <definedName name="E005_Actividad10" localSheetId="3">[3]E1!#REF!</definedName>
    <definedName name="E005_Actividad10">[3]E1!#REF!</definedName>
    <definedName name="E005_ActUC01">#REF!</definedName>
    <definedName name="E005_ActUC02">#REF!</definedName>
    <definedName name="E005_ActUC03">#REF!</definedName>
    <definedName name="E005_ActUC04">#REF!</definedName>
    <definedName name="E005_ActUC05">#REF!</definedName>
    <definedName name="E005_ActUC06" localSheetId="2">[1]E1!#REF!</definedName>
    <definedName name="E005_ActUC06" localSheetId="3">[4]E1!#REF!</definedName>
    <definedName name="E005_ActUC06">[2]E1!#REF!</definedName>
    <definedName name="E005_ActUC07">#REF!</definedName>
    <definedName name="E005_ActUC08" localSheetId="2">[1]E1!#REF!</definedName>
    <definedName name="E005_ActUC08" localSheetId="3">[4]E1!#REF!</definedName>
    <definedName name="E005_ActUC08">[2]E1!#REF!</definedName>
    <definedName name="E005_ActUM01">#REF!</definedName>
    <definedName name="E005_ActUM02">#REF!</definedName>
    <definedName name="E005_ActUM020" localSheetId="2">[3]E1!#REF!</definedName>
    <definedName name="E005_ActUM020" localSheetId="3">[3]E1!#REF!</definedName>
    <definedName name="E005_ActUM020">[3]E1!#REF!</definedName>
    <definedName name="E005_ActUM03">#REF!</definedName>
    <definedName name="E005_ActUM04">#REF!</definedName>
    <definedName name="E005_ActUM05">#REF!</definedName>
    <definedName name="E005_ActUM06" localSheetId="4">[2]E1!#REF!</definedName>
    <definedName name="E005_ActUM06" localSheetId="2">[1]E1!#REF!</definedName>
    <definedName name="E005_ActUM06" localSheetId="3">[4]E1!#REF!</definedName>
    <definedName name="E005_ActUM06">[2]E1!#REF!</definedName>
    <definedName name="E005_ActUM07">#REF!</definedName>
    <definedName name="E005_ActUM08" localSheetId="4">[2]E1!#REF!</definedName>
    <definedName name="E005_ActUM08" localSheetId="2">[1]E1!#REF!</definedName>
    <definedName name="E005_ActUM08" localSheetId="3">[4]E1!#REF!</definedName>
    <definedName name="E005_ActUM08">[2]E1!#REF!</definedName>
    <definedName name="E005_ActUM09" localSheetId="2">[3]E1!#REF!</definedName>
    <definedName name="E005_ActUM09" localSheetId="3">[3]E1!#REF!</definedName>
    <definedName name="E005_ActUM09">[3]E1!#REF!</definedName>
    <definedName name="E005_Componente01" localSheetId="2">[1]E1!$G$17</definedName>
    <definedName name="E005_Componente01" localSheetId="3">[1]E1!$G$17</definedName>
    <definedName name="E005_Componente01">[2]E1!$G$17</definedName>
    <definedName name="E005_Componente02" localSheetId="2">[1]E1!$G$18</definedName>
    <definedName name="E005_Componente02" localSheetId="3">[1]E1!$G$18</definedName>
    <definedName name="E005_Componente02">[2]E1!$G$18</definedName>
    <definedName name="E005_Componente03" localSheetId="2">[1]E1!$G$19</definedName>
    <definedName name="E005_Componente03" localSheetId="3">[1]E1!$G$19</definedName>
    <definedName name="E005_Componente03">[2]E1!$G$19</definedName>
    <definedName name="E005_Componente04" localSheetId="2">[1]E1!$G$20</definedName>
    <definedName name="E005_Componente04" localSheetId="3">[1]E1!$G$20</definedName>
    <definedName name="E005_Componente04">[2]E1!$G$20</definedName>
    <definedName name="E005_Componente05" localSheetId="4">[2]E1!#REF!</definedName>
    <definedName name="E005_Componente05" localSheetId="2">[1]E1!#REF!</definedName>
    <definedName name="E005_Componente05" localSheetId="3">[1]E1!#REF!</definedName>
    <definedName name="E005_Componente05">[2]E1!#REF!</definedName>
    <definedName name="E005_Fin" localSheetId="2">[1]E1!$G$15</definedName>
    <definedName name="E005_Fin" localSheetId="3">[1]E1!$G$15</definedName>
    <definedName name="E005_Fin">[2]E1!$G$15</definedName>
    <definedName name="E005_Proposito" localSheetId="2">[1]E1!$G$16</definedName>
    <definedName name="E005_Proposito" localSheetId="3">[1]E1!$G$16</definedName>
    <definedName name="E005_Proposito">[2]E1!$G$16</definedName>
    <definedName name="E006_Act01">#REF!</definedName>
    <definedName name="E006_Actidicad001" localSheetId="4">[3]E1!#REF!</definedName>
    <definedName name="E006_Actidicad001" localSheetId="2">[3]E1!#REF!</definedName>
    <definedName name="E006_Actidicad001" localSheetId="3">[3]E1!#REF!</definedName>
    <definedName name="E006_Actidicad001">[3]E1!#REF!</definedName>
    <definedName name="E006_Actividad01" localSheetId="2">[1]E3!$G$18</definedName>
    <definedName name="E006_Actividad01" localSheetId="3">[1]E3!$G$18</definedName>
    <definedName name="E006_Actividad01">[2]E3!$G$18</definedName>
    <definedName name="E006_ActUC01">#REF!</definedName>
    <definedName name="E006_ActUM01">#REF!</definedName>
    <definedName name="E006_Componente01" localSheetId="2">[1]E3!$G$16</definedName>
    <definedName name="E006_Componente01" localSheetId="3">[1]E3!$G$16</definedName>
    <definedName name="E006_Componente01">[2]E3!$G$16</definedName>
    <definedName name="E006_Fin" localSheetId="2">[1]E3!$G$14</definedName>
    <definedName name="E006_Fin" localSheetId="3">[1]E3!$G$14</definedName>
    <definedName name="E006_Fin">[2]E3!$G$14</definedName>
    <definedName name="E006_Proposito" localSheetId="2">[1]E3!$G$15</definedName>
    <definedName name="E006_Proposito" localSheetId="3">[1]E3!$G$15</definedName>
    <definedName name="E006_Proposito">[2]E3!$G$15</definedName>
    <definedName name="E008_Act01">#REF!</definedName>
    <definedName name="E008_Act02">#REF!</definedName>
    <definedName name="E008_Act03">#REF!</definedName>
    <definedName name="E008_Act04">#REF!</definedName>
    <definedName name="E008_Actividad01" localSheetId="2">[1]E2!$G$19</definedName>
    <definedName name="E008_Actividad01" localSheetId="3">[1]E2!$G$19</definedName>
    <definedName name="E008_Actividad01">[2]E2!$G$19</definedName>
    <definedName name="E008_Actividad02">#REF!</definedName>
    <definedName name="E008_Actividad03" localSheetId="2">[1]E2!$G$23</definedName>
    <definedName name="E008_Actividad03" localSheetId="3">[1]E2!$G$23</definedName>
    <definedName name="E008_Actividad03">[2]E2!$G$23</definedName>
    <definedName name="E008_Actividad04" localSheetId="2">[1]E2!$G$25</definedName>
    <definedName name="E008_Actividad04" localSheetId="3">[1]E2!$G$25</definedName>
    <definedName name="E008_Actividad04">[2]E2!$G$25</definedName>
    <definedName name="E008_ActUC01">#REF!</definedName>
    <definedName name="E008_ActUC02">#REF!</definedName>
    <definedName name="E008_ActUC03">#REF!</definedName>
    <definedName name="E008_ActUC04" localSheetId="4">[2]E2!#REF!</definedName>
    <definedName name="E008_ActUC04" localSheetId="2">[1]E2!#REF!</definedName>
    <definedName name="E008_ActUC04" localSheetId="3">[4]E2!#REF!</definedName>
    <definedName name="E008_ActUC04">[2]E2!#REF!</definedName>
    <definedName name="E008_ActUC05" localSheetId="2">[3]E2!#REF!</definedName>
    <definedName name="E008_ActUC05" localSheetId="3">[3]E2!#REF!</definedName>
    <definedName name="E008_ActUC05">[3]E2!#REF!</definedName>
    <definedName name="E008_ActUM01">#REF!</definedName>
    <definedName name="E008_ActUM02">#REF!</definedName>
    <definedName name="E008_ActUM03">#REF!</definedName>
    <definedName name="E008_ActUM04" localSheetId="4">[2]E2!#REF!</definedName>
    <definedName name="E008_ActUM04" localSheetId="2">[1]E2!#REF!</definedName>
    <definedName name="E008_ActUM04" localSheetId="3">[4]E2!#REF!</definedName>
    <definedName name="E008_ActUM04">[2]E2!#REF!</definedName>
    <definedName name="E008_Componente01" localSheetId="2">[1]E2!$G$16</definedName>
    <definedName name="E008_Componente01" localSheetId="3">[1]E2!$G$16</definedName>
    <definedName name="E008_Componente01">[2]E2!$G$16</definedName>
    <definedName name="E008_Componente02" localSheetId="2">[1]E2!$G$17</definedName>
    <definedName name="E008_Componente02" localSheetId="3">[1]E2!$G$17</definedName>
    <definedName name="E008_Componente02">[2]E2!$G$17</definedName>
    <definedName name="E008_Componente03" localSheetId="2">[1]E2!$G$18</definedName>
    <definedName name="E008_Componente03" localSheetId="3">[1]E2!$G$18</definedName>
    <definedName name="E008_Componente03">[2]E2!$G$18</definedName>
    <definedName name="E008_Fin" localSheetId="2">[1]E2!$G$14</definedName>
    <definedName name="E008_Fin" localSheetId="3">[1]E2!$G$14</definedName>
    <definedName name="E008_Fin">[2]E2!$G$14</definedName>
    <definedName name="E008_Proposito" localSheetId="2">[1]E2!$G$15</definedName>
    <definedName name="E008_Proposito" localSheetId="3">[1]E2!$G$15</definedName>
    <definedName name="E008_Proposito">[2]E2!$G$15</definedName>
    <definedName name="E009_Act01" localSheetId="4">[2]E5!#REF!</definedName>
    <definedName name="E009_Act01" localSheetId="2">[1]E5!#REF!</definedName>
    <definedName name="E009_Act01" localSheetId="3">[4]E5!#REF!</definedName>
    <definedName name="E009_Act01">[2]E5!#REF!</definedName>
    <definedName name="E009_Act02">#REF!</definedName>
    <definedName name="E009_Act03">#REF!</definedName>
    <definedName name="E009_ACT09" localSheetId="4">[3]E5!#REF!</definedName>
    <definedName name="E009_ACT09" localSheetId="2">[3]E5!#REF!</definedName>
    <definedName name="E009_ACT09" localSheetId="3">[3]E5!#REF!</definedName>
    <definedName name="E009_ACT09">[3]E5!#REF!</definedName>
    <definedName name="E009_Actividad01" localSheetId="2">[1]E5!#REF!</definedName>
    <definedName name="E009_Actividad01" localSheetId="3">[4]E5!#REF!</definedName>
    <definedName name="E009_Actividad01">[2]E5!#REF!</definedName>
    <definedName name="E009_Actividad02" localSheetId="2">[1]E5!$G$24</definedName>
    <definedName name="E009_Actividad02" localSheetId="3">[1]E5!$G$24</definedName>
    <definedName name="E009_Actividad02">[2]E5!$G$24</definedName>
    <definedName name="E009_Actividad03" localSheetId="2">[1]E5!$G$28</definedName>
    <definedName name="E009_Actividad03" localSheetId="3">[1]E5!$G$28</definedName>
    <definedName name="E009_Actividad03">[2]E5!$G$28</definedName>
    <definedName name="E009_ActUC01">#REF!</definedName>
    <definedName name="E009_ActUC02">#REF!</definedName>
    <definedName name="E009_ActUC03">#REF!</definedName>
    <definedName name="E009_ActUM01">#REF!</definedName>
    <definedName name="E009_ActUM02">#REF!</definedName>
    <definedName name="E009_ActUM03">#REF!</definedName>
    <definedName name="E009_Componente01" localSheetId="2">[1]E5!$G$19</definedName>
    <definedName name="E009_Componente01" localSheetId="3">[1]E5!$G$19</definedName>
    <definedName name="E009_Componente01">[2]E5!$G$19</definedName>
    <definedName name="E009_Fin01" localSheetId="2">[1]E5!$G$14</definedName>
    <definedName name="E009_Fin01" localSheetId="3">[1]E5!$G$14</definedName>
    <definedName name="E009_Fin01">[2]E5!$G$14</definedName>
    <definedName name="E009_Fin02">[5]E5!$G$15</definedName>
    <definedName name="E009_Fin03" localSheetId="2">[1]E5!$G$16</definedName>
    <definedName name="E009_Fin03" localSheetId="3">[1]E5!$G$16</definedName>
    <definedName name="E009_Fin03">[2]E5!$G$16</definedName>
    <definedName name="E009_Proposito" localSheetId="2">[1]E5!$G$17</definedName>
    <definedName name="E009_Proposito" localSheetId="3">[1]E5!$G$17</definedName>
    <definedName name="E009_Proposito">[2]E5!$G$17</definedName>
    <definedName name="E010_Act01">#REF!</definedName>
    <definedName name="E010_Act02">#REF!</definedName>
    <definedName name="E010_Act03">#REF!</definedName>
    <definedName name="E010_Act04">#REF!</definedName>
    <definedName name="E010_Actividad01" localSheetId="2">[1]E4!$G$18</definedName>
    <definedName name="E010_Actividad01" localSheetId="3">[1]E4!$G$18</definedName>
    <definedName name="E010_Actividad01">[2]E4!$G$18</definedName>
    <definedName name="E010_Actividad02" localSheetId="2">[1]E4!$G$19</definedName>
    <definedName name="E010_Actividad02" localSheetId="3">[1]E4!$G$19</definedName>
    <definedName name="E010_Actividad02">[2]E4!$G$19</definedName>
    <definedName name="E010_Actividad03" localSheetId="2">[1]E4!$G$20</definedName>
    <definedName name="E010_Actividad03" localSheetId="3">[1]E4!$G$20</definedName>
    <definedName name="E010_Actividad03">[2]E4!$G$20</definedName>
    <definedName name="E010_Actividad04" localSheetId="2">[1]E4!$G$21</definedName>
    <definedName name="E010_Actividad04" localSheetId="3">[1]E4!$G$21</definedName>
    <definedName name="E010_Actividad04">[2]E4!$G$21</definedName>
    <definedName name="E010_ActUC01">#REF!</definedName>
    <definedName name="E010_ActUC02">#REF!</definedName>
    <definedName name="E010_ActUC03">#REF!</definedName>
    <definedName name="E010_ActUC04">#REF!</definedName>
    <definedName name="E010_ActUM01">#REF!</definedName>
    <definedName name="E010_ActUM02">#REF!</definedName>
    <definedName name="E010_ActUM03">#REF!</definedName>
    <definedName name="E010_ActUM04">#REF!</definedName>
    <definedName name="E010_Componente01" localSheetId="2">[1]E4!$G$16</definedName>
    <definedName name="E010_Componente01" localSheetId="3">[1]E4!$G$16</definedName>
    <definedName name="E010_Componente01">[2]E4!$G$16</definedName>
    <definedName name="E010_Componente02" localSheetId="2">[1]E4!$G$17</definedName>
    <definedName name="E010_Componente02" localSheetId="3">[1]E4!$G$17</definedName>
    <definedName name="E010_Componente02">[2]E4!$G$17</definedName>
    <definedName name="E010_Fin" localSheetId="2">[1]E4!$G$14</definedName>
    <definedName name="E010_Fin" localSheetId="3">[1]E4!$G$14</definedName>
    <definedName name="E010_Fin">[2]E4!$G$14</definedName>
    <definedName name="E010_Proposito" localSheetId="2">[1]E4!$G$15</definedName>
    <definedName name="E010_Proposito" localSheetId="3">[1]E4!$G$15</definedName>
    <definedName name="E010_Proposito">[2]E4!$G$15</definedName>
    <definedName name="EOO_Act09" localSheetId="4">[3]E1!#REF!</definedName>
    <definedName name="EOO_Act09" localSheetId="2">[3]E1!#REF!</definedName>
    <definedName name="EOO_Act09" localSheetId="3">[3]E1!#REF!</definedName>
    <definedName name="EOO_Act09">[3]E1!#REF!</definedName>
    <definedName name="ER">#REF!</definedName>
    <definedName name="EW">#REF!</definedName>
    <definedName name="Excel_BuiltIn_Print_Area_1" localSheetId="4">#REF!</definedName>
    <definedName name="Excel_BuiltIn_Print_Area_1" localSheetId="5">#REF!</definedName>
    <definedName name="Excel_BuiltIn_Print_Area_1">#REF!</definedName>
    <definedName name="Excel_BuiltIn_Print_Area_2" localSheetId="5">#REF!</definedName>
    <definedName name="Excel_BuiltIn_Print_Area_2">#REF!</definedName>
    <definedName name="Excel_BuiltIn_Print_Area_4" localSheetId="5">#REF!</definedName>
    <definedName name="Excel_BuiltIn_Print_Area_4">#REF!</definedName>
    <definedName name="Fecha">#REF!</definedName>
    <definedName name="funcional">#REF!</definedName>
    <definedName name="ied" localSheetId="5">#REF!</definedName>
    <definedName name="ied">#REF!</definedName>
    <definedName name="M001_Act01">#REF!</definedName>
    <definedName name="M001_Act02" localSheetId="4">#REF!</definedName>
    <definedName name="M001_Act02" localSheetId="2">[1]A1!#REF!</definedName>
    <definedName name="M001_Act02" localSheetId="3">[4]A1!#REF!</definedName>
    <definedName name="M001_Act02">#REF!</definedName>
    <definedName name="M001_ACT09" localSheetId="2">[3]A1!#REF!</definedName>
    <definedName name="M001_ACT09" localSheetId="3">[3]A1!#REF!</definedName>
    <definedName name="M001_ACT09">[3]A1!#REF!</definedName>
    <definedName name="M001_Actividad01" localSheetId="4">#REF!</definedName>
    <definedName name="M001_Actividad01" localSheetId="2">[1]A1!$G$17</definedName>
    <definedName name="M001_Actividad01" localSheetId="3">[1]A1!$G$17</definedName>
    <definedName name="M001_Actividad01">#REF!</definedName>
    <definedName name="M001_Actividad02" localSheetId="4">#REF!</definedName>
    <definedName name="M001_Actividad02" localSheetId="2">[1]A1!#REF!</definedName>
    <definedName name="M001_Actividad02" localSheetId="3">[4]A1!#REF!</definedName>
    <definedName name="M001_Actividad02">#REF!</definedName>
    <definedName name="M001_ActUC01" localSheetId="4">#REF!</definedName>
    <definedName name="M001_ActUC01">#REF!</definedName>
    <definedName name="M001_ActUC02" localSheetId="4">#REF!</definedName>
    <definedName name="M001_ActUC02" localSheetId="2">[1]A1!#REF!</definedName>
    <definedName name="M001_ActUC02" localSheetId="3">[4]A1!#REF!</definedName>
    <definedName name="M001_ActUC02">#REF!</definedName>
    <definedName name="M001_ActUM01" localSheetId="4">#REF!</definedName>
    <definedName name="M001_ActUM01">#REF!</definedName>
    <definedName name="M001_ActUM02" localSheetId="4">#REF!</definedName>
    <definedName name="M001_ActUM02" localSheetId="2">[1]A1!#REF!</definedName>
    <definedName name="M001_ActUM02" localSheetId="3">[4]A1!#REF!</definedName>
    <definedName name="M001_ActUM02">#REF!</definedName>
    <definedName name="M001_Componente01" localSheetId="4">#REF!</definedName>
    <definedName name="M001_Componente01">#REF!</definedName>
    <definedName name="M001_Componente02" localSheetId="4">#REF!</definedName>
    <definedName name="M001_Componente02" localSheetId="2">[1]A1!#REF!</definedName>
    <definedName name="M001_Componente02" localSheetId="3">[4]A1!#REF!</definedName>
    <definedName name="M001_Componente02">#REF!</definedName>
    <definedName name="M001_Fin" localSheetId="4">#REF!</definedName>
    <definedName name="M001_Fin" localSheetId="2">[1]A1!$G$14</definedName>
    <definedName name="M001_Fin" localSheetId="3">[1]A1!$G$14</definedName>
    <definedName name="M001_Fin">#REF!</definedName>
    <definedName name="M001_Proposito" localSheetId="4">#REF!</definedName>
    <definedName name="M001_Proposito">#REF!</definedName>
    <definedName name="m002_act002" localSheetId="4">#REF!</definedName>
    <definedName name="m002_act002" localSheetId="2">[1]A1!#REF!</definedName>
    <definedName name="m002_act002" localSheetId="3">[1]A1!#REF!</definedName>
    <definedName name="m002_act002">#REF!</definedName>
    <definedName name="MAY" localSheetId="4">#REF!</definedName>
    <definedName name="MAY" localSheetId="5">#REF!</definedName>
    <definedName name="MAY">#REF!</definedName>
    <definedName name="mayo" localSheetId="5">#REF!</definedName>
    <definedName name="mayo">#REF!</definedName>
    <definedName name="MOO1_Componet09" localSheetId="4">#REF!</definedName>
    <definedName name="MOO1_Componet09" localSheetId="2">[1]A1!#REF!</definedName>
    <definedName name="MOO1_Componet09" localSheetId="3">[1]A1!#REF!</definedName>
    <definedName name="MOO1_Componet09">#REF!</definedName>
    <definedName name="NumTrim" localSheetId="2">'[1]Indicadores '!#REF!</definedName>
    <definedName name="NumTrim" localSheetId="3">'[1]Indicadores '!#REF!</definedName>
    <definedName name="NumTrim">'[2]Indicadores '!#REF!</definedName>
    <definedName name="OIU">#REF!</definedName>
    <definedName name="Plantel01" localSheetId="4">#REF!</definedName>
    <definedName name="Plantel01" localSheetId="2">#REF!</definedName>
    <definedName name="Plantel01" localSheetId="3">#REF!</definedName>
    <definedName name="Plantel01">#REF!</definedName>
    <definedName name="Plantel02" localSheetId="2">#REF!</definedName>
    <definedName name="Plantel02" localSheetId="3">#REF!</definedName>
    <definedName name="Plantel02">#REF!</definedName>
    <definedName name="Plantel03" localSheetId="2">#REF!</definedName>
    <definedName name="Plantel03" localSheetId="3">#REF!</definedName>
    <definedName name="Plantel03">#REF!</definedName>
    <definedName name="QA">[5]E1!#REF!</definedName>
    <definedName name="S">#REF!</definedName>
    <definedName name="_xlnm.Print_Titles" localSheetId="4">' POA JD 2026'!$69:$72</definedName>
    <definedName name="_xlnm.Print_Titles" localSheetId="5">'FORMATO PRESUPUESTARIO '!$1:$8</definedName>
    <definedName name="Trimestre" localSheetId="4">'[2]Indicadores '!#REF!</definedName>
    <definedName name="Trimestre" localSheetId="2">'[1]Indicadores '!#REF!</definedName>
    <definedName name="Trimestre" localSheetId="3">'[1]Indicadores '!#REF!</definedName>
    <definedName name="Trimestre">'[2]Indicadores '!#REF!</definedName>
    <definedName name="Trimestre_POA" localSheetId="2">'[1]Indicadores '!#REF!</definedName>
    <definedName name="Trimestre_POA" localSheetId="3">'[1]Indicadores '!#REF!</definedName>
    <definedName name="Trimestre_POA">'[2]Indicadores '!#REF!</definedName>
    <definedName name="tu" localSheetId="4">#REF!</definedName>
    <definedName name="tu" localSheetId="2">[1]A1!#REF!</definedName>
    <definedName name="tu" localSheetId="3">[1]A1!#REF!</definedName>
    <definedName name="tu">#REF!</definedName>
    <definedName name="UnidadAdministrativa">#REF!</definedName>
    <definedName name="WQ">#REF!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52" i="33" l="1"/>
  <c r="P154" i="33" s="1"/>
  <c r="P150" i="33"/>
  <c r="M230" i="47" l="1"/>
  <c r="G207" i="47" l="1"/>
  <c r="I207" i="47"/>
  <c r="K207" i="47"/>
  <c r="Q158" i="47"/>
  <c r="Q159" i="47"/>
  <c r="Q160" i="47"/>
  <c r="Q161" i="47"/>
  <c r="L78" i="47" l="1"/>
  <c r="Q78" i="47"/>
  <c r="L79" i="47"/>
  <c r="Q79" i="47"/>
  <c r="L80" i="47"/>
  <c r="Q80" i="47"/>
  <c r="E81" i="47"/>
  <c r="G81" i="47"/>
  <c r="I81" i="47"/>
  <c r="K81" i="47"/>
  <c r="M81" i="47"/>
  <c r="N81" i="47"/>
  <c r="O81" i="47"/>
  <c r="P81" i="47"/>
  <c r="L82" i="47"/>
  <c r="Q82" i="47"/>
  <c r="L83" i="47"/>
  <c r="Q83" i="47"/>
  <c r="L84" i="47"/>
  <c r="Q84" i="47"/>
  <c r="L85" i="47"/>
  <c r="Q85" i="47"/>
  <c r="L86" i="47"/>
  <c r="Q86" i="47"/>
  <c r="E87" i="47"/>
  <c r="G87" i="47"/>
  <c r="I87" i="47"/>
  <c r="K87" i="47"/>
  <c r="M87" i="47"/>
  <c r="N87" i="47"/>
  <c r="O87" i="47"/>
  <c r="P87" i="47"/>
  <c r="L88" i="47"/>
  <c r="Q88" i="47"/>
  <c r="L89" i="47"/>
  <c r="Q89" i="47"/>
  <c r="L90" i="47"/>
  <c r="Q90" i="47"/>
  <c r="L91" i="47"/>
  <c r="Q91" i="47"/>
  <c r="L92" i="47"/>
  <c r="Q92" i="47"/>
  <c r="E93" i="47"/>
  <c r="G93" i="47"/>
  <c r="I93" i="47"/>
  <c r="K93" i="47"/>
  <c r="M93" i="47"/>
  <c r="N93" i="47"/>
  <c r="O93" i="47"/>
  <c r="P93" i="47"/>
  <c r="M94" i="47"/>
  <c r="L100" i="47"/>
  <c r="Q100" i="47"/>
  <c r="L101" i="47"/>
  <c r="Q101" i="47"/>
  <c r="L102" i="47"/>
  <c r="Q102" i="47"/>
  <c r="E103" i="47"/>
  <c r="G103" i="47"/>
  <c r="I103" i="47"/>
  <c r="K103" i="47"/>
  <c r="M103" i="47"/>
  <c r="N103" i="47"/>
  <c r="O103" i="47"/>
  <c r="P103" i="47"/>
  <c r="L104" i="47"/>
  <c r="Q104" i="47"/>
  <c r="L105" i="47"/>
  <c r="Q105" i="47"/>
  <c r="L106" i="47"/>
  <c r="Q106" i="47"/>
  <c r="L107" i="47"/>
  <c r="Q107" i="47"/>
  <c r="R107" i="47" s="1"/>
  <c r="L108" i="47"/>
  <c r="Q108" i="47"/>
  <c r="E109" i="47"/>
  <c r="G109" i="47"/>
  <c r="I109" i="47"/>
  <c r="K109" i="47"/>
  <c r="M109" i="47"/>
  <c r="N109" i="47"/>
  <c r="O109" i="47"/>
  <c r="P109" i="47"/>
  <c r="L110" i="47"/>
  <c r="Q110" i="47"/>
  <c r="L111" i="47"/>
  <c r="Q111" i="47"/>
  <c r="L112" i="47"/>
  <c r="Q112" i="47"/>
  <c r="R112" i="47" s="1"/>
  <c r="L113" i="47"/>
  <c r="Q113" i="47"/>
  <c r="L114" i="47"/>
  <c r="Q114" i="47"/>
  <c r="R114" i="47" s="1"/>
  <c r="E115" i="47"/>
  <c r="G115" i="47"/>
  <c r="I115" i="47"/>
  <c r="K115" i="47"/>
  <c r="M115" i="47"/>
  <c r="N115" i="47"/>
  <c r="O115" i="47"/>
  <c r="P115" i="47"/>
  <c r="L122" i="47"/>
  <c r="Q122" i="47"/>
  <c r="L123" i="47"/>
  <c r="Q123" i="47"/>
  <c r="L124" i="47"/>
  <c r="Q124" i="47"/>
  <c r="E125" i="47"/>
  <c r="G125" i="47"/>
  <c r="I125" i="47"/>
  <c r="K125" i="47"/>
  <c r="M125" i="47"/>
  <c r="N125" i="47"/>
  <c r="O125" i="47"/>
  <c r="P125" i="47"/>
  <c r="L126" i="47"/>
  <c r="Q126" i="47"/>
  <c r="L127" i="47"/>
  <c r="Q127" i="47"/>
  <c r="L128" i="47"/>
  <c r="Q128" i="47"/>
  <c r="L129" i="47"/>
  <c r="Q129" i="47"/>
  <c r="L130" i="47"/>
  <c r="Q130" i="47"/>
  <c r="E131" i="47"/>
  <c r="G131" i="47"/>
  <c r="I131" i="47"/>
  <c r="K131" i="47"/>
  <c r="M131" i="47"/>
  <c r="N131" i="47"/>
  <c r="O131" i="47"/>
  <c r="P131" i="47"/>
  <c r="L132" i="47"/>
  <c r="Q132" i="47"/>
  <c r="L133" i="47"/>
  <c r="Q133" i="47"/>
  <c r="L134" i="47"/>
  <c r="Q134" i="47"/>
  <c r="L135" i="47"/>
  <c r="Q135" i="47"/>
  <c r="L136" i="47"/>
  <c r="Q136" i="47"/>
  <c r="L137" i="47"/>
  <c r="K233" i="47" s="1"/>
  <c r="K242" i="47" s="1"/>
  <c r="Q137" i="47"/>
  <c r="E138" i="47"/>
  <c r="G138" i="47"/>
  <c r="I138" i="47"/>
  <c r="K138" i="47"/>
  <c r="M138" i="47"/>
  <c r="N138" i="47"/>
  <c r="O138" i="47"/>
  <c r="P138" i="47"/>
  <c r="L139" i="47"/>
  <c r="L140" i="47" s="1"/>
  <c r="Q139" i="47"/>
  <c r="Q140" i="47" s="1"/>
  <c r="E140" i="47"/>
  <c r="G140" i="47"/>
  <c r="I140" i="47"/>
  <c r="K140" i="47"/>
  <c r="M140" i="47"/>
  <c r="M235" i="47" s="1"/>
  <c r="M236" i="47" s="1"/>
  <c r="N140" i="47"/>
  <c r="N235" i="47" s="1"/>
  <c r="N236" i="47" s="1"/>
  <c r="O140" i="47"/>
  <c r="P140" i="47"/>
  <c r="P235" i="47" s="1"/>
  <c r="P236" i="47" s="1"/>
  <c r="L147" i="47"/>
  <c r="Q147" i="47"/>
  <c r="L148" i="47"/>
  <c r="Q148" i="47"/>
  <c r="R148" i="47" s="1"/>
  <c r="L149" i="47"/>
  <c r="Q149" i="47"/>
  <c r="E150" i="47"/>
  <c r="G150" i="47"/>
  <c r="I150" i="47"/>
  <c r="K150" i="47"/>
  <c r="M150" i="47"/>
  <c r="N150" i="47"/>
  <c r="O150" i="47"/>
  <c r="P150" i="47"/>
  <c r="L151" i="47"/>
  <c r="Q151" i="47"/>
  <c r="L152" i="47"/>
  <c r="Q152" i="47"/>
  <c r="L153" i="47"/>
  <c r="Q153" i="47"/>
  <c r="L154" i="47"/>
  <c r="Q154" i="47"/>
  <c r="L155" i="47"/>
  <c r="Q155" i="47"/>
  <c r="E156" i="47"/>
  <c r="G156" i="47"/>
  <c r="I156" i="47"/>
  <c r="K156" i="47"/>
  <c r="M156" i="47"/>
  <c r="N156" i="47"/>
  <c r="O156" i="47"/>
  <c r="P156" i="47"/>
  <c r="L157" i="47"/>
  <c r="Q157" i="47"/>
  <c r="L158" i="47"/>
  <c r="L159" i="47"/>
  <c r="L160" i="47"/>
  <c r="R160" i="47" s="1"/>
  <c r="L161" i="47"/>
  <c r="E162" i="47"/>
  <c r="E163" i="47" s="1"/>
  <c r="G162" i="47"/>
  <c r="I162" i="47"/>
  <c r="K162" i="47"/>
  <c r="M162" i="47"/>
  <c r="N162" i="47"/>
  <c r="O162" i="47"/>
  <c r="P162" i="47"/>
  <c r="P163" i="47" s="1"/>
  <c r="L169" i="47"/>
  <c r="Q169" i="47"/>
  <c r="L170" i="47"/>
  <c r="Q170" i="47"/>
  <c r="L171" i="47"/>
  <c r="Q171" i="47"/>
  <c r="E172" i="47"/>
  <c r="G172" i="47"/>
  <c r="I172" i="47"/>
  <c r="K172" i="47"/>
  <c r="M172" i="47"/>
  <c r="N172" i="47"/>
  <c r="O172" i="47"/>
  <c r="P172" i="47"/>
  <c r="L173" i="47"/>
  <c r="Q173" i="47"/>
  <c r="L174" i="47"/>
  <c r="Q174" i="47"/>
  <c r="L175" i="47"/>
  <c r="Q175" i="47"/>
  <c r="L176" i="47"/>
  <c r="Q176" i="47"/>
  <c r="L177" i="47"/>
  <c r="Q177" i="47"/>
  <c r="E178" i="47"/>
  <c r="G178" i="47"/>
  <c r="I178" i="47"/>
  <c r="K178" i="47"/>
  <c r="M178" i="47"/>
  <c r="N178" i="47"/>
  <c r="O178" i="47"/>
  <c r="P178" i="47"/>
  <c r="L179" i="47"/>
  <c r="Q179" i="47"/>
  <c r="L180" i="47"/>
  <c r="Q180" i="47"/>
  <c r="L181" i="47"/>
  <c r="Q181" i="47"/>
  <c r="L182" i="47"/>
  <c r="R182" i="47" s="1"/>
  <c r="Q182" i="47"/>
  <c r="L183" i="47"/>
  <c r="Q183" i="47"/>
  <c r="E184" i="47"/>
  <c r="G184" i="47"/>
  <c r="I184" i="47"/>
  <c r="K184" i="47"/>
  <c r="M184" i="47"/>
  <c r="N184" i="47"/>
  <c r="O184" i="47"/>
  <c r="P184" i="47"/>
  <c r="L191" i="47"/>
  <c r="Q191" i="47"/>
  <c r="L192" i="47"/>
  <c r="Q192" i="47"/>
  <c r="L193" i="47"/>
  <c r="Q193" i="47"/>
  <c r="E194" i="47"/>
  <c r="G194" i="47"/>
  <c r="I194" i="47"/>
  <c r="K194" i="47"/>
  <c r="M194" i="47"/>
  <c r="N194" i="47"/>
  <c r="O194" i="47"/>
  <c r="P194" i="47"/>
  <c r="L195" i="47"/>
  <c r="Q195" i="47"/>
  <c r="Q196" i="47"/>
  <c r="R196" i="47" s="1"/>
  <c r="Q197" i="47"/>
  <c r="R197" i="47" s="1"/>
  <c r="Q198" i="47"/>
  <c r="R198" i="47" s="1"/>
  <c r="Q199" i="47"/>
  <c r="R199" i="47" s="1"/>
  <c r="E200" i="47"/>
  <c r="G200" i="47"/>
  <c r="I200" i="47"/>
  <c r="K200" i="47"/>
  <c r="M200" i="47"/>
  <c r="N200" i="47"/>
  <c r="O200" i="47"/>
  <c r="P200" i="47"/>
  <c r="L201" i="47"/>
  <c r="Q201" i="47"/>
  <c r="L202" i="47"/>
  <c r="Q202" i="47"/>
  <c r="L203" i="47"/>
  <c r="Q203" i="47"/>
  <c r="L204" i="47"/>
  <c r="Q204" i="47"/>
  <c r="L205" i="47"/>
  <c r="Q205" i="47"/>
  <c r="L206" i="47"/>
  <c r="Q206" i="47"/>
  <c r="E207" i="47"/>
  <c r="M207" i="47"/>
  <c r="N207" i="47"/>
  <c r="O207" i="47"/>
  <c r="P207" i="47"/>
  <c r="E214" i="47"/>
  <c r="G214" i="47"/>
  <c r="I214" i="47"/>
  <c r="K214" i="47"/>
  <c r="M214" i="47"/>
  <c r="N214" i="47"/>
  <c r="O214" i="47"/>
  <c r="P214" i="47"/>
  <c r="E215" i="47"/>
  <c r="G215" i="47"/>
  <c r="I215" i="47"/>
  <c r="K215" i="47"/>
  <c r="M215" i="47"/>
  <c r="N215" i="47"/>
  <c r="O215" i="47"/>
  <c r="P215" i="47"/>
  <c r="E216" i="47"/>
  <c r="G216" i="47"/>
  <c r="I216" i="47"/>
  <c r="K216" i="47"/>
  <c r="M216" i="47"/>
  <c r="N216" i="47"/>
  <c r="O216" i="47"/>
  <c r="P216" i="47"/>
  <c r="L217" i="47"/>
  <c r="Q217" i="47"/>
  <c r="L218" i="47"/>
  <c r="Q218" i="47"/>
  <c r="L219" i="47"/>
  <c r="Q219" i="47"/>
  <c r="E221" i="47"/>
  <c r="G221" i="47"/>
  <c r="I221" i="47"/>
  <c r="K221" i="47"/>
  <c r="M221" i="47"/>
  <c r="N221" i="47"/>
  <c r="O221" i="47"/>
  <c r="P221" i="47"/>
  <c r="E222" i="47"/>
  <c r="G222" i="47"/>
  <c r="I222" i="47"/>
  <c r="K222" i="47"/>
  <c r="M222" i="47"/>
  <c r="N222" i="47"/>
  <c r="O222" i="47"/>
  <c r="P222" i="47"/>
  <c r="E223" i="47"/>
  <c r="G223" i="47"/>
  <c r="I223" i="47"/>
  <c r="K223" i="47"/>
  <c r="M223" i="47"/>
  <c r="N223" i="47"/>
  <c r="O223" i="47"/>
  <c r="P223" i="47"/>
  <c r="E224" i="47"/>
  <c r="G224" i="47"/>
  <c r="I224" i="47"/>
  <c r="K224" i="47"/>
  <c r="M224" i="47"/>
  <c r="N224" i="47"/>
  <c r="O224" i="47"/>
  <c r="P224" i="47"/>
  <c r="E225" i="47"/>
  <c r="G225" i="47"/>
  <c r="I225" i="47"/>
  <c r="K225" i="47"/>
  <c r="M225" i="47"/>
  <c r="N225" i="47"/>
  <c r="O225" i="47"/>
  <c r="P225" i="47"/>
  <c r="L226" i="47"/>
  <c r="R226" i="47" s="1"/>
  <c r="E228" i="47"/>
  <c r="G228" i="47"/>
  <c r="I228" i="47"/>
  <c r="K228" i="47"/>
  <c r="M228" i="47"/>
  <c r="N228" i="47"/>
  <c r="O228" i="47"/>
  <c r="P228" i="47"/>
  <c r="E229" i="47"/>
  <c r="G229" i="47"/>
  <c r="I229" i="47"/>
  <c r="K229" i="47"/>
  <c r="M229" i="47"/>
  <c r="N229" i="47"/>
  <c r="O229" i="47"/>
  <c r="P229" i="47"/>
  <c r="E230" i="47"/>
  <c r="G230" i="47"/>
  <c r="I230" i="47"/>
  <c r="K230" i="47"/>
  <c r="N230" i="47"/>
  <c r="O230" i="47"/>
  <c r="P230" i="47"/>
  <c r="E231" i="47"/>
  <c r="E240" i="47" s="1"/>
  <c r="G231" i="47"/>
  <c r="I231" i="47"/>
  <c r="K231" i="47"/>
  <c r="M231" i="47"/>
  <c r="N231" i="47"/>
  <c r="O231" i="47"/>
  <c r="P231" i="47"/>
  <c r="E232" i="47"/>
  <c r="E241" i="47" s="1"/>
  <c r="G232" i="47"/>
  <c r="I232" i="47"/>
  <c r="K232" i="47"/>
  <c r="M232" i="47"/>
  <c r="M241" i="47" s="1"/>
  <c r="N232" i="47"/>
  <c r="O232" i="47"/>
  <c r="P232" i="47"/>
  <c r="E233" i="47"/>
  <c r="G233" i="47"/>
  <c r="G242" i="47" s="1"/>
  <c r="I233" i="47"/>
  <c r="I242" i="47" s="1"/>
  <c r="E235" i="47"/>
  <c r="G235" i="47"/>
  <c r="G236" i="47" s="1"/>
  <c r="I235" i="47"/>
  <c r="I236" i="47" s="1"/>
  <c r="K235" i="47"/>
  <c r="K236" i="47" s="1"/>
  <c r="O235" i="47"/>
  <c r="E236" i="47"/>
  <c r="L240" i="47" l="1"/>
  <c r="K239" i="47"/>
  <c r="G239" i="47"/>
  <c r="M185" i="47"/>
  <c r="P116" i="47"/>
  <c r="O94" i="47"/>
  <c r="N241" i="47"/>
  <c r="G241" i="47"/>
  <c r="L241" i="47" s="1"/>
  <c r="N240" i="47"/>
  <c r="G240" i="47"/>
  <c r="I220" i="47"/>
  <c r="I239" i="47"/>
  <c r="E239" i="47"/>
  <c r="M238" i="47"/>
  <c r="R173" i="47"/>
  <c r="G185" i="47"/>
  <c r="L150" i="47"/>
  <c r="R102" i="47"/>
  <c r="R92" i="47"/>
  <c r="R84" i="47"/>
  <c r="R123" i="47"/>
  <c r="R203" i="47"/>
  <c r="E208" i="47"/>
  <c r="R192" i="47"/>
  <c r="K185" i="47"/>
  <c r="L172" i="47"/>
  <c r="R89" i="47"/>
  <c r="K94" i="47"/>
  <c r="G94" i="47"/>
  <c r="R90" i="47"/>
  <c r="R88" i="47"/>
  <c r="R85" i="47"/>
  <c r="R113" i="47"/>
  <c r="I116" i="47"/>
  <c r="E116" i="47"/>
  <c r="R127" i="47"/>
  <c r="I237" i="47"/>
  <c r="G237" i="47"/>
  <c r="M240" i="47"/>
  <c r="P241" i="47"/>
  <c r="O208" i="47"/>
  <c r="R201" i="47"/>
  <c r="R195" i="47"/>
  <c r="R191" i="47"/>
  <c r="R170" i="47"/>
  <c r="P239" i="47"/>
  <c r="R152" i="47"/>
  <c r="O238" i="47"/>
  <c r="N238" i="47"/>
  <c r="N237" i="47"/>
  <c r="G238" i="47"/>
  <c r="I234" i="47"/>
  <c r="L229" i="47"/>
  <c r="R135" i="47"/>
  <c r="R130" i="47"/>
  <c r="R128" i="47"/>
  <c r="N220" i="47"/>
  <c r="N239" i="47"/>
  <c r="N116" i="47"/>
  <c r="R100" i="47"/>
  <c r="K220" i="47"/>
  <c r="L233" i="47"/>
  <c r="Q225" i="47"/>
  <c r="I241" i="47"/>
  <c r="O240" i="47"/>
  <c r="L224" i="47"/>
  <c r="O239" i="47"/>
  <c r="L216" i="47"/>
  <c r="L184" i="47"/>
  <c r="R161" i="47"/>
  <c r="M163" i="47"/>
  <c r="P141" i="47"/>
  <c r="L125" i="47"/>
  <c r="R110" i="47"/>
  <c r="L87" i="47"/>
  <c r="I238" i="47"/>
  <c r="P240" i="47"/>
  <c r="K240" i="47"/>
  <c r="Q223" i="47"/>
  <c r="Q215" i="47"/>
  <c r="R202" i="47"/>
  <c r="P208" i="47"/>
  <c r="K208" i="47"/>
  <c r="R193" i="47"/>
  <c r="O185" i="47"/>
  <c r="G163" i="47"/>
  <c r="N233" i="47"/>
  <c r="N242" i="47" s="1"/>
  <c r="K141" i="47"/>
  <c r="R140" i="47"/>
  <c r="R134" i="47"/>
  <c r="R132" i="47"/>
  <c r="R129" i="47"/>
  <c r="R111" i="47"/>
  <c r="R108" i="47"/>
  <c r="P237" i="47"/>
  <c r="Q232" i="47"/>
  <c r="E227" i="47"/>
  <c r="M237" i="47"/>
  <c r="L214" i="47"/>
  <c r="R183" i="47"/>
  <c r="R174" i="47"/>
  <c r="R155" i="47"/>
  <c r="R153" i="47"/>
  <c r="M141" i="47"/>
  <c r="E141" i="47"/>
  <c r="R124" i="47"/>
  <c r="R106" i="47"/>
  <c r="L231" i="47"/>
  <c r="L228" i="47"/>
  <c r="N227" i="47"/>
  <c r="Q224" i="47"/>
  <c r="O220" i="47"/>
  <c r="R219" i="47"/>
  <c r="R217" i="47"/>
  <c r="Q216" i="47"/>
  <c r="R206" i="47"/>
  <c r="R204" i="47"/>
  <c r="R181" i="47"/>
  <c r="R179" i="47"/>
  <c r="R157" i="47"/>
  <c r="O141" i="47"/>
  <c r="R139" i="47"/>
  <c r="R137" i="47"/>
  <c r="L115" i="47"/>
  <c r="Q109" i="47"/>
  <c r="M116" i="47"/>
  <c r="R105" i="47"/>
  <c r="R86" i="47"/>
  <c r="Q138" i="47"/>
  <c r="Q231" i="47"/>
  <c r="Q228" i="47"/>
  <c r="L200" i="47"/>
  <c r="Q93" i="47"/>
  <c r="R91" i="47"/>
  <c r="R82" i="47"/>
  <c r="L222" i="47"/>
  <c r="K238" i="47"/>
  <c r="E242" i="47"/>
  <c r="L242" i="47" s="1"/>
  <c r="L232" i="47"/>
  <c r="M234" i="47"/>
  <c r="L225" i="47"/>
  <c r="R225" i="47" s="1"/>
  <c r="M227" i="47"/>
  <c r="Q221" i="47"/>
  <c r="R218" i="47"/>
  <c r="M220" i="47"/>
  <c r="Q200" i="47"/>
  <c r="R200" i="47" s="1"/>
  <c r="Q194" i="47"/>
  <c r="M208" i="47"/>
  <c r="R180" i="47"/>
  <c r="R177" i="47"/>
  <c r="R175" i="47"/>
  <c r="R171" i="47"/>
  <c r="R151" i="47"/>
  <c r="R149" i="47"/>
  <c r="R136" i="47"/>
  <c r="R126" i="47"/>
  <c r="M5" i="47"/>
  <c r="R104" i="47"/>
  <c r="E94" i="47"/>
  <c r="R80" i="47"/>
  <c r="R78" i="47"/>
  <c r="Q230" i="47"/>
  <c r="L235" i="47"/>
  <c r="L236" i="47" s="1"/>
  <c r="K234" i="47"/>
  <c r="L223" i="47"/>
  <c r="R223" i="47" s="1"/>
  <c r="G227" i="47"/>
  <c r="O227" i="47"/>
  <c r="Q214" i="47"/>
  <c r="P220" i="47"/>
  <c r="E220" i="47"/>
  <c r="E237" i="47"/>
  <c r="Q207" i="47"/>
  <c r="N208" i="47"/>
  <c r="R205" i="47"/>
  <c r="N185" i="47"/>
  <c r="Q178" i="47"/>
  <c r="R176" i="47"/>
  <c r="L156" i="47"/>
  <c r="I163" i="47"/>
  <c r="R147" i="47"/>
  <c r="Q150" i="47"/>
  <c r="R133" i="47"/>
  <c r="N6" i="47"/>
  <c r="G116" i="47"/>
  <c r="L109" i="47"/>
  <c r="R101" i="47"/>
  <c r="Q103" i="47"/>
  <c r="Q87" i="47"/>
  <c r="P94" i="47"/>
  <c r="R83" i="47"/>
  <c r="P7" i="47"/>
  <c r="P8" i="47"/>
  <c r="L230" i="47"/>
  <c r="G234" i="47"/>
  <c r="Q184" i="47"/>
  <c r="R184" i="47" s="1"/>
  <c r="P233" i="47"/>
  <c r="P242" i="47" s="1"/>
  <c r="P185" i="47"/>
  <c r="E185" i="47"/>
  <c r="N163" i="47"/>
  <c r="Q156" i="47"/>
  <c r="R154" i="47"/>
  <c r="G141" i="47"/>
  <c r="L138" i="47"/>
  <c r="L103" i="47"/>
  <c r="K116" i="47"/>
  <c r="P11" i="47"/>
  <c r="Q235" i="47"/>
  <c r="O236" i="47"/>
  <c r="Q222" i="47"/>
  <c r="P227" i="47"/>
  <c r="L215" i="47"/>
  <c r="G220" i="47"/>
  <c r="L162" i="47"/>
  <c r="K163" i="47"/>
  <c r="O5" i="47"/>
  <c r="O6" i="47"/>
  <c r="L131" i="47"/>
  <c r="I141" i="47"/>
  <c r="R122" i="47"/>
  <c r="Q125" i="47"/>
  <c r="Q115" i="47"/>
  <c r="R115" i="47" s="1"/>
  <c r="O233" i="47"/>
  <c r="O116" i="47"/>
  <c r="L81" i="47"/>
  <c r="I94" i="47"/>
  <c r="M6" i="47"/>
  <c r="I227" i="47"/>
  <c r="O241" i="47"/>
  <c r="K241" i="47"/>
  <c r="I240" i="47"/>
  <c r="M239" i="47"/>
  <c r="P238" i="47"/>
  <c r="E238" i="47"/>
  <c r="L238" i="47" s="1"/>
  <c r="O237" i="47"/>
  <c r="Q229" i="47"/>
  <c r="E234" i="47"/>
  <c r="L221" i="47"/>
  <c r="R221" i="47" s="1"/>
  <c r="K227" i="47"/>
  <c r="K237" i="47"/>
  <c r="K243" i="47" s="1"/>
  <c r="L207" i="47"/>
  <c r="I208" i="47"/>
  <c r="G208" i="47"/>
  <c r="L194" i="47"/>
  <c r="I185" i="47"/>
  <c r="L178" i="47"/>
  <c r="R169" i="47"/>
  <c r="Q172" i="47"/>
  <c r="Q162" i="47"/>
  <c r="O163" i="47"/>
  <c r="P10" i="47"/>
  <c r="R158" i="47"/>
  <c r="N141" i="47"/>
  <c r="Q131" i="47"/>
  <c r="L93" i="47"/>
  <c r="N94" i="47"/>
  <c r="R79" i="47"/>
  <c r="N5" i="47"/>
  <c r="R159" i="47"/>
  <c r="Q81" i="47"/>
  <c r="I243" i="47" l="1"/>
  <c r="L239" i="47"/>
  <c r="M243" i="47"/>
  <c r="E243" i="47"/>
  <c r="L237" i="47"/>
  <c r="R93" i="47"/>
  <c r="Q241" i="47"/>
  <c r="Q233" i="47"/>
  <c r="R87" i="47"/>
  <c r="G243" i="47"/>
  <c r="R233" i="47"/>
  <c r="L185" i="47"/>
  <c r="R232" i="47"/>
  <c r="R222" i="47"/>
  <c r="R229" i="47"/>
  <c r="N243" i="47"/>
  <c r="Q238" i="47"/>
  <c r="Q242" i="47"/>
  <c r="N234" i="47"/>
  <c r="R138" i="47"/>
  <c r="R228" i="47"/>
  <c r="L234" i="47"/>
  <c r="R241" i="47"/>
  <c r="R231" i="47"/>
  <c r="R224" i="47"/>
  <c r="R214" i="47"/>
  <c r="R216" i="47"/>
  <c r="R215" i="47"/>
  <c r="R131" i="47"/>
  <c r="R242" i="47"/>
  <c r="Q208" i="47"/>
  <c r="Q220" i="47"/>
  <c r="R109" i="47"/>
  <c r="R162" i="47"/>
  <c r="P9" i="47"/>
  <c r="Q227" i="47"/>
  <c r="Q240" i="47"/>
  <c r="L141" i="47"/>
  <c r="K6" i="47"/>
  <c r="P12" i="47"/>
  <c r="O243" i="47"/>
  <c r="L227" i="47"/>
  <c r="L116" i="47"/>
  <c r="L163" i="47"/>
  <c r="K5" i="47"/>
  <c r="L208" i="47"/>
  <c r="O234" i="47"/>
  <c r="L5" i="47"/>
  <c r="Q116" i="47"/>
  <c r="R103" i="47"/>
  <c r="Q94" i="47"/>
  <c r="R81" i="47"/>
  <c r="R208" i="47"/>
  <c r="R207" i="47"/>
  <c r="Q239" i="47"/>
  <c r="P234" i="47"/>
  <c r="P243" i="47"/>
  <c r="L6" i="47"/>
  <c r="P6" i="47" s="1"/>
  <c r="L94" i="47"/>
  <c r="Q141" i="47"/>
  <c r="R125" i="47"/>
  <c r="R235" i="47"/>
  <c r="R236" i="47" s="1"/>
  <c r="Q236" i="47"/>
  <c r="R156" i="47"/>
  <c r="Q163" i="47"/>
  <c r="R150" i="47"/>
  <c r="R194" i="47"/>
  <c r="Q237" i="47"/>
  <c r="R172" i="47"/>
  <c r="Q185" i="47"/>
  <c r="R185" i="47" s="1"/>
  <c r="R178" i="47"/>
  <c r="L220" i="47"/>
  <c r="R230" i="47"/>
  <c r="L243" i="47" l="1"/>
  <c r="R163" i="47"/>
  <c r="R116" i="47"/>
  <c r="R94" i="47"/>
  <c r="R227" i="47"/>
  <c r="R240" i="47"/>
  <c r="R238" i="47"/>
  <c r="R237" i="47"/>
  <c r="R220" i="47"/>
  <c r="P5" i="47"/>
  <c r="R239" i="47"/>
  <c r="R141" i="47"/>
  <c r="Q234" i="47"/>
  <c r="R234" i="47" l="1"/>
  <c r="Q243" i="47"/>
  <c r="R243" i="47" s="1"/>
  <c r="P153" i="33"/>
  <c r="P151" i="33"/>
  <c r="R143" i="33"/>
</calcChain>
</file>

<file path=xl/sharedStrings.xml><?xml version="1.0" encoding="utf-8"?>
<sst xmlns="http://schemas.openxmlformats.org/spreadsheetml/2006/main" count="2244" uniqueCount="506">
  <si>
    <t>UR</t>
  </si>
  <si>
    <t>Finalidad</t>
  </si>
  <si>
    <t>Función</t>
  </si>
  <si>
    <t>Subfunción</t>
  </si>
  <si>
    <t>Partida</t>
  </si>
  <si>
    <t>Monto</t>
  </si>
  <si>
    <t>Total</t>
  </si>
  <si>
    <t>Fuente de Financiamiento</t>
  </si>
  <si>
    <t>Tipo de Gasto</t>
  </si>
  <si>
    <t>Inversión Estatal Directa</t>
  </si>
  <si>
    <t>Región Geográfica</t>
  </si>
  <si>
    <t>Objetivo</t>
  </si>
  <si>
    <t>Estrategia</t>
  </si>
  <si>
    <t>Línea de Acción</t>
  </si>
  <si>
    <t>Otros Recursos de Libre Disposición</t>
  </si>
  <si>
    <t>Modalidad Pp</t>
  </si>
  <si>
    <t>Sector</t>
  </si>
  <si>
    <t>GOBIERNO DEL ESTADO DE GUERRERO</t>
  </si>
  <si>
    <t>SECRETARÍA DE FINANZAS Y ADMINISTRACIÓN</t>
  </si>
  <si>
    <t>Estructura Funcional</t>
  </si>
  <si>
    <t>Estructura Programática</t>
  </si>
  <si>
    <t>C</t>
  </si>
  <si>
    <t>** Se considera el desagregado de acuerdo a las funciones y estructura programática de cada UR (Unidad Responsable).</t>
  </si>
  <si>
    <t>Clave Pp</t>
  </si>
  <si>
    <t>* Plan Estatal de Desarrollo</t>
  </si>
  <si>
    <t>Instrucciones:</t>
  </si>
  <si>
    <t>Formato 3. Para Elaboración del resumen narrativo</t>
  </si>
  <si>
    <t>Nivel</t>
  </si>
  <si>
    <t>Resumen Narrativo</t>
  </si>
  <si>
    <t>Fin</t>
  </si>
  <si>
    <t>¿Qué?</t>
  </si>
  <si>
    <t>Mediante</t>
  </si>
  <si>
    <t>¿Cómo?</t>
  </si>
  <si>
    <t>Próposito</t>
  </si>
  <si>
    <t>Sujeto</t>
  </si>
  <si>
    <t>Complemento</t>
  </si>
  <si>
    <t>Componentes</t>
  </si>
  <si>
    <t>Productos</t>
  </si>
  <si>
    <t>Verbo participio</t>
  </si>
  <si>
    <t>C.1</t>
  </si>
  <si>
    <t>C.2</t>
  </si>
  <si>
    <t>Actividades</t>
  </si>
  <si>
    <t>1. Se deben de llenar los campos con lo que se solicita, todo esto con el fin de determinar las directrices para el desarrollo de la Matriz del Marco Lógico (agregar los que sean necesarios)</t>
  </si>
  <si>
    <t>Estructura Adminis-trativa</t>
  </si>
  <si>
    <t>Fuente de Financia-miento</t>
  </si>
  <si>
    <t>Fondo Financia-miento</t>
  </si>
  <si>
    <t>Sub-función</t>
  </si>
  <si>
    <t>&lt;</t>
  </si>
  <si>
    <t>Eje Temático</t>
  </si>
  <si>
    <t>Supuestos</t>
  </si>
  <si>
    <t>Transversalidad de  Género</t>
  </si>
  <si>
    <t xml:space="preserve">Nota: **** La columna L queda en espera jasta la integración del catálogo de programas transversales </t>
  </si>
  <si>
    <t>* Deberá observar la estructura de acuerdo con los ejes del Plan Estatal de Desarrollo 2022-2027 del Estado de Guerrero.</t>
  </si>
  <si>
    <t>2.5.2</t>
  </si>
  <si>
    <t>P17</t>
  </si>
  <si>
    <t>Participaciones a entidades Federativas y  Municipios</t>
  </si>
  <si>
    <t>1.4.1</t>
  </si>
  <si>
    <t>Nombre de los fondos</t>
  </si>
  <si>
    <t>Fondo de Aportaciones para la Educación Tecnológica y de Adultos. (FAETA)</t>
  </si>
  <si>
    <t>Claves presupuestarias</t>
  </si>
  <si>
    <t>416I009</t>
  </si>
  <si>
    <t>Montos Aprobados</t>
  </si>
  <si>
    <t>Administraciones Fiscales (Ingresos Propios)</t>
  </si>
  <si>
    <t>L5XM001</t>
  </si>
  <si>
    <t>Transferencias, Asignaciones, Subsidios y Otra Ayudas del Gobierno del Estado</t>
  </si>
  <si>
    <t>L5XE007</t>
  </si>
  <si>
    <t>TOTAL</t>
  </si>
  <si>
    <t>1.4.1.6</t>
  </si>
  <si>
    <t>RECURSO ESTATAL</t>
  </si>
  <si>
    <t>INGRESOS PROPIOS</t>
  </si>
  <si>
    <t>Contribuir al desarrollo educativo  de las y los jovenes, mediante la formación de Profesionales Técnicos Bachiller calificados, a través de la continua Capacitación y Evaluación con fines de Certificación.</t>
  </si>
  <si>
    <t>Porcentaje de población de 12 años o más con estudios de educación media superior participando en alguna actividad económica para el desarrollo del Estado.</t>
  </si>
  <si>
    <t>Existe estabilidad economica y social en el Estado.</t>
  </si>
  <si>
    <t>Continuidad en las políticas educativas.</t>
  </si>
  <si>
    <t>Porcentaje de egresados del Sistema Conalep con respecto al total de egresados de subsistemas equivalentes.</t>
  </si>
  <si>
    <t xml:space="preserve">Las y los jovenes Egresados son preparados para desempeñar sus  conocimientos y habilidades en el desarrollo económico del Estado.
</t>
  </si>
  <si>
    <t>Demandas concluidas.</t>
  </si>
  <si>
    <t>Egresados formados con las competencias de Profesional Técnica-Bachiller.</t>
  </si>
  <si>
    <t>Metas cumplidas</t>
  </si>
  <si>
    <t>Recursos Presupuestales pagados</t>
  </si>
  <si>
    <t>Informes de Rendición de Cuentas presentados</t>
  </si>
  <si>
    <t>Auditorias concluidas</t>
  </si>
  <si>
    <t>FAETA</t>
  </si>
  <si>
    <t>Unidad Responsable</t>
  </si>
  <si>
    <t>Agenda 2030</t>
  </si>
  <si>
    <t>PED (2022-2027)</t>
  </si>
  <si>
    <t>Presupuesto por capitulo</t>
  </si>
  <si>
    <t>Nombre del Indicador</t>
  </si>
  <si>
    <t>Método de Cálculo</t>
  </si>
  <si>
    <t>Dimensión del Indicador</t>
  </si>
  <si>
    <t>Frecuencia de Medición</t>
  </si>
  <si>
    <t>Unidad de Medida</t>
  </si>
  <si>
    <t>1°   Trimestre</t>
  </si>
  <si>
    <t>2°   Trimestre</t>
  </si>
  <si>
    <t>3° Trimestre</t>
  </si>
  <si>
    <t>4° Trimestre</t>
  </si>
  <si>
    <t>ODS</t>
  </si>
  <si>
    <t>Eje temático</t>
  </si>
  <si>
    <t>Estrategía</t>
  </si>
  <si>
    <t>Lineas de acción</t>
  </si>
  <si>
    <t>Planeada</t>
  </si>
  <si>
    <t>Alcanzada</t>
  </si>
  <si>
    <t>FIN</t>
  </si>
  <si>
    <t xml:space="preserve">Dirección General </t>
  </si>
  <si>
    <t>1.4.1.5 1.4.1.6 1.4.3.4 1.4.3.8</t>
  </si>
  <si>
    <t>FAETA
 ESTATAL
INGRESOS PROPIOS</t>
  </si>
  <si>
    <t>(Población de 12 años y más en el Estado de Guerrero con Educación Media Superior Económicamente Activa
/ Población de 12 años y más en el Estado de Guerrero con Educación Media Superior 2022)*100</t>
  </si>
  <si>
    <t>Eficiencia</t>
  </si>
  <si>
    <t>Anual</t>
  </si>
  <si>
    <t>Porcentaje</t>
  </si>
  <si>
    <t>PROPÓSITO</t>
  </si>
  <si>
    <t>1.4.1.5 1.4.1.6</t>
  </si>
  <si>
    <t>(Número de egresados del sistema conalep en el periodo n/ total de egresados de los subsistemas equivalentes)*100</t>
  </si>
  <si>
    <t>C O M P O N E N T E S</t>
  </si>
  <si>
    <t>Subdirección Académica y de Servicios Institucionales</t>
  </si>
  <si>
    <t>4.3  4.4  4.7</t>
  </si>
  <si>
    <t xml:space="preserve">FAETA </t>
  </si>
  <si>
    <t>Eficiencia Terminal</t>
  </si>
  <si>
    <t>(Número de alumnos de una generación, que concluyeron sus estudios/ número de inscritos iniciales de esa generación)*100</t>
  </si>
  <si>
    <t>Eficacia</t>
  </si>
  <si>
    <t>Los recursos para implementar los programas para disminuir el abandono escolar son suficientes.</t>
  </si>
  <si>
    <t>Subdirección de Planeación, Desarrollo Institucional y Transparencia</t>
  </si>
  <si>
    <t>1.4.5.6</t>
  </si>
  <si>
    <t>Porcentaje de cumplimiento de metas en el Programa Operativo Anual</t>
  </si>
  <si>
    <t>(Número de metas programadas en el periodo / Número de metas cumplidas )*100</t>
  </si>
  <si>
    <t>Trimestral</t>
  </si>
  <si>
    <t>Continuidad en las políticas educativas y la estabilidad social del Estado se mantenga favorable.</t>
  </si>
  <si>
    <t>Subdirección de Administración y Finanzas</t>
  </si>
  <si>
    <t>1.4.1.10</t>
  </si>
  <si>
    <t>Porcentaje del variación presupuestal</t>
  </si>
  <si>
    <t>Que se otorgen los recursos necesarios para la operación del Colegio.</t>
  </si>
  <si>
    <t>Unidad de Asuntos Jurídicos y Género</t>
  </si>
  <si>
    <t>4.0
5.6</t>
  </si>
  <si>
    <t>4.7
2.0</t>
  </si>
  <si>
    <t>1.0
2.6</t>
  </si>
  <si>
    <t>1.4
2.2</t>
  </si>
  <si>
    <t>1.4.1
2.2</t>
  </si>
  <si>
    <t>1.4.3.2 1.4.3.4</t>
  </si>
  <si>
    <t xml:space="preserve"> ESTATAL INGRESOS PROPIOS</t>
  </si>
  <si>
    <t>Porcentaje de resolución de demandas</t>
  </si>
  <si>
    <t xml:space="preserve"> (Número de demandas resueltos/Total de demandas vigentes)*100</t>
  </si>
  <si>
    <t>Semestral</t>
  </si>
  <si>
    <t>Que se otorgen los recursos necesarios para los pagos de las demandas y los demandantes acepten las negociaciones.</t>
  </si>
  <si>
    <t>Organo Interno de Control</t>
  </si>
  <si>
    <t>1.13.1</t>
  </si>
  <si>
    <t>1.13.1.3</t>
  </si>
  <si>
    <t xml:space="preserve">FAETA
</t>
  </si>
  <si>
    <t>Porcentaje de resolución de auditorias</t>
  </si>
  <si>
    <t xml:space="preserve"> (Número de auditorias concluidas/Total de auditorias vigentes)*100</t>
  </si>
  <si>
    <t>Que los organos fiscalizadores acepten las solventaciones presentadas</t>
  </si>
  <si>
    <t>Planteles</t>
  </si>
  <si>
    <t>1.4.1.5 1.4.1.6 1.4.3.4 1.4.3.8 1.4.2.2</t>
  </si>
  <si>
    <t>Porcentaje de cumplimiento en la entrega del Informe de Rendición de Cuentas</t>
  </si>
  <si>
    <t xml:space="preserve"> (Número de Planteles en el CONALEP Guerrero/ Número de Informes de Rendición de Cuentas Presentados)*100</t>
  </si>
  <si>
    <t>Existe estabilidad  social en el Estado.</t>
  </si>
  <si>
    <t>A   C   T   I   V   I   D   A   D   E   S</t>
  </si>
  <si>
    <t>Fortalecer la vinculación  con el entorno especialmente con los sectores productivos, de servicios, gubernamental y educativos.</t>
  </si>
  <si>
    <t>Departamento de Vinculación Social y Eventos Institucionales</t>
  </si>
  <si>
    <t>1.4.1.5</t>
  </si>
  <si>
    <t xml:space="preserve">Número de convenios y cartas de intención firmados en el periodo n/ de convenios del periodo anterior </t>
  </si>
  <si>
    <t xml:space="preserve">Eficacia </t>
  </si>
  <si>
    <t>Que el sector productivo favorezca la realización de  servicio social, prácticas profesionales, Foormación Dual.</t>
  </si>
  <si>
    <t>Contribuir al apoyo de las y los alumnos mediante becas oficiales y sector productivo</t>
  </si>
  <si>
    <t>4.b</t>
  </si>
  <si>
    <t>1.4.5.8</t>
  </si>
  <si>
    <t xml:space="preserve"> (Número alumnos becados en el periodo / Total de  alumnos del periodo) * 100</t>
  </si>
  <si>
    <t xml:space="preserve">Semetral </t>
  </si>
  <si>
    <t xml:space="preserve">Que se de apoye a la permanencia escolar, ayuda a la económia  familiar </t>
  </si>
  <si>
    <t>Fortalecer  la Promoción y Difusión Institucional de nuestros servicios de formación educativa, así como mejorar la imagen institucional</t>
  </si>
  <si>
    <t xml:space="preserve">1.4.1.5  </t>
  </si>
  <si>
    <t xml:space="preserve">Porcentaje  en el número de fihas otorgadas </t>
  </si>
  <si>
    <t>(Total de fichas otorgadas en el periodo /Numero de fichas del periodo anterior) *100</t>
  </si>
  <si>
    <t xml:space="preserve">Anual </t>
  </si>
  <si>
    <t xml:space="preserve">Porcentaje </t>
  </si>
  <si>
    <t>Que exista la aceptacion de los aspirantes para igresar al Colegio</t>
  </si>
  <si>
    <t>Fortalecer  la Impartición del Tipo Medio Superior mediante la Opción de Educación Dual</t>
  </si>
  <si>
    <t>Porcentaje crecimiento en el número de actividades promoción y difusión de los servicios institucionales.</t>
  </si>
  <si>
    <t xml:space="preserve">(Total de actividades de promoción y difusión en el año / Total de actividades depromoción y difusión en el año anterior) *100 </t>
  </si>
  <si>
    <t>Se logra influir en la sociedad por medio de la promoción y difusión de la oferta educativa y servicios, para posicionar la Imagen del colegio para contribuir a la matrícula de nuevo ingreso</t>
  </si>
  <si>
    <t>Departamento de Servicios Escolares</t>
  </si>
  <si>
    <t xml:space="preserve">1.4.1.5 1.4.1.6 1.4.1.7 </t>
  </si>
  <si>
    <t xml:space="preserve">Porcentaje  en el número de  egresados  en formación dual </t>
  </si>
  <si>
    <t xml:space="preserve">(Total de egresados  en  formación dual / Total de alumnos  en el año anterior) *100 </t>
  </si>
  <si>
    <t>Incremetar la cobertura de EMS</t>
  </si>
  <si>
    <t>Porcentaje de variación de la matrícula total</t>
  </si>
  <si>
    <t>(Matricula total n n-Matrícula total n-1/Matrícula total n) *100</t>
  </si>
  <si>
    <t>Los alumnos prefieren nuestra oferta Educativa y se mantienen</t>
  </si>
  <si>
    <t>Incrementar la Permanencia escolar</t>
  </si>
  <si>
    <t>(Alumnos reinscritos del semestre n/Alumnos inscritos o reinscritos del semestre n-1)*100</t>
  </si>
  <si>
    <t>Los alumnos se mantienen curando sus estudios</t>
  </si>
  <si>
    <t>Disminuir el abandono escolar</t>
  </si>
  <si>
    <t>Tasa de Abandono Escolar</t>
  </si>
  <si>
    <t>Los alumnos abandonan sus estudios por diversas causas</t>
  </si>
  <si>
    <t>Propiciar que los  Docentes se inscriban en el Programa de Formación Docente de Educación Media Superior de la COSFAC</t>
  </si>
  <si>
    <t xml:space="preserve">Departamento de Formación Académica </t>
  </si>
  <si>
    <t>4.c</t>
  </si>
  <si>
    <t>SEMS</t>
  </si>
  <si>
    <t>Porcentaje de Docentes inscritos en el Programa de Formación Docente de Educación Media Superior COSFAC</t>
  </si>
  <si>
    <t>(Número de docentes inscritos en el Programa para el período / Total de docentes activos en el período) *100</t>
  </si>
  <si>
    <t>Se propicia que los docentes a que se inscriban en el Programa.</t>
  </si>
  <si>
    <t>Propiciar que los Docentes concluyan en el Programa de Formación Docente de Educación Media Superior de la COSFAC</t>
  </si>
  <si>
    <t>Porcentaje de Docentes que concluyen en el Programa de Formación Docente de Educación Media Superior COSFAC</t>
  </si>
  <si>
    <t>(Número de docentes que concluyen en el Programa para el período / Total de docentes activos en el período) *100</t>
  </si>
  <si>
    <t>Se propicia que los docentes a que concluyan el Programa.</t>
  </si>
  <si>
    <t>Propiciar que los  Docentes participen en el Fortalecimiento Academico de la Gestion Escolar, bajo el esquema de Planeación Didáctica</t>
  </si>
  <si>
    <t>1.4.5.6 1.4.5.7</t>
  </si>
  <si>
    <r>
      <t xml:space="preserve">Porcentaje de Docentes que entregan Planeación Didáctica </t>
    </r>
    <r>
      <rPr>
        <sz val="11"/>
        <color rgb="FFFF0000"/>
        <rFont val="Arial"/>
        <family val="2"/>
      </rPr>
      <t>para el periodo semestral</t>
    </r>
  </si>
  <si>
    <t>(Número de docentes que entregan Planeación Didáctica en el período / Total de docentes activos en el período) *100</t>
  </si>
  <si>
    <t>Se propicia que los docentes entreguen Planeacion Didáctica.</t>
  </si>
  <si>
    <t>Propiciar que los  Docentes participen en el Fortalecimiento Academico de la Gestion Escolar, bajo el esquema de Académias</t>
  </si>
  <si>
    <t xml:space="preserve">Porcentaje de Docentes que participan en Académias </t>
  </si>
  <si>
    <t>(Número de docentes que participan en Académias en el período / Total de docentes activos en el período) *100</t>
  </si>
  <si>
    <t>Se propicia que los docentes participen en Académias.</t>
  </si>
  <si>
    <t>Propiciar que los docentes participen integralmente en el Programa de Evaluación Integral del  Desempeño Docente, PEVIDD</t>
  </si>
  <si>
    <t>Porcentaje de Docentes que participan integralmente en el Programa de Evaluacion Integral del Desempeño Docente, PEVIDD</t>
  </si>
  <si>
    <t>(Número de docentes participantes integralmente en el PEVIDD para el período / Total de docentes activos en el período) *100</t>
  </si>
  <si>
    <t>Se propicia que los docentes participen integralmente en el PEVIDD.</t>
  </si>
  <si>
    <t>Propiciar que los docentes participen en el Programa para la Asignación del Estímulo al Desempeño Docente, EDD</t>
  </si>
  <si>
    <t>Porcentaje de docentes que participan en Programa para la Asignacion del Estimulo al Desempeño Docente, EDD</t>
  </si>
  <si>
    <t>(Número de docentes participantes en el EDD para el período / Total de docentes activos en el período) *100</t>
  </si>
  <si>
    <t>Se propicia que los docentes participen en el Programa de Desempeño Docente.</t>
  </si>
  <si>
    <t>Atención de alumnas y alumnos con discapacidad</t>
  </si>
  <si>
    <t>Departamento de Desarrollo Integral del Estudiante</t>
  </si>
  <si>
    <t xml:space="preserve"> 1.4.4</t>
  </si>
  <si>
    <t xml:space="preserve">1.4.4.1 1.4.4.2 1.4.4.3 1.4.4.4 </t>
  </si>
  <si>
    <t>Porcentaje de alumnos inscritos con discapacidad</t>
  </si>
  <si>
    <t>(Alumnos con discapacidad/ total de alumnos inscritos)*100</t>
  </si>
  <si>
    <t>Se ubica a los alumnos con problemas de discpacidad para brindar una atención</t>
  </si>
  <si>
    <t>Participación de tutores en el Programa escuela para padres</t>
  </si>
  <si>
    <t>1.4.1.2 1.4.1.5 1.4.1.8</t>
  </si>
  <si>
    <t>Porcentaje de padres de familia en el Programa Éscuela para Padres"</t>
  </si>
  <si>
    <t>(Número de Padres de Familia participantes en el programa "Escuela para Padres" de alumnos de nuevo ingreso/ Número de padres de familia participantes en el periodo anterior.)-1*100</t>
  </si>
  <si>
    <t xml:space="preserve">Los padres están interesados en participar en los programas instrumentados. </t>
  </si>
  <si>
    <t>Atención de alumnas y alumnos de pueblos originarios</t>
  </si>
  <si>
    <t>1.4.1 1.4.2</t>
  </si>
  <si>
    <t>1.4.1.6 1.4.2.2</t>
  </si>
  <si>
    <t>Porcentaje de alumnos de pueblos originarios</t>
  </si>
  <si>
    <t>(Alumnos de pueblos originarios/Número de alumnos en el periodo n)*100</t>
  </si>
  <si>
    <t>Se identifica a la población  para la oferta de apoyos educativos</t>
  </si>
  <si>
    <t>Fortalecer las Actividades del Programa de Orientación Educativa</t>
  </si>
  <si>
    <t>1.4.3</t>
  </si>
  <si>
    <t>1.4.3.3 1.4.3.7</t>
  </si>
  <si>
    <t>(Número de  Actividades del Programa de orientación educativa/Periodo Anterior)*100</t>
  </si>
  <si>
    <t>Se logra convencer a los estudiantes participen en el programa de orientación educativa.</t>
  </si>
  <si>
    <t>Participacíon de Alumnos en el programa de Orientacion educativa</t>
  </si>
  <si>
    <t>Porcentaje de Alumnos que participan en actividades Cívicas, Deportivas y Culturales</t>
  </si>
  <si>
    <t xml:space="preserve">( Número de Alumnos que participarón en el programa de orientación educativa/ Matrícula Oficial)*100 </t>
  </si>
  <si>
    <t>Se enfocan al acompañamiento puntual de la trayectoria académica de los alumnos</t>
  </si>
  <si>
    <t>Incrementar los Alumnos beneficiados con beca Universal Benito Juarez</t>
  </si>
  <si>
    <t>1.4.5</t>
  </si>
  <si>
    <t>Porcentaje de alumnos beneficiados con beca Universal Benito Juarez</t>
  </si>
  <si>
    <t xml:space="preserve"> (Número alumnos becados / Total de la matrícula) * 100</t>
  </si>
  <si>
    <t>El alumno satisface sus necesidades fundamentales.</t>
  </si>
  <si>
    <t>Obtención de  ingresos a través de la prestación de servicios de capacitación</t>
  </si>
  <si>
    <t>Departamento de Capacitación</t>
  </si>
  <si>
    <t xml:space="preserve"> 4.3 4.4 4.7</t>
  </si>
  <si>
    <t xml:space="preserve">1.4.1 1.4.2 1.4.3 1.4.5 </t>
  </si>
  <si>
    <t>1.4.1.8  1.4.2.2 1.4.3.4  1.4.3.8 1.4.3.9 1.4.5.4</t>
  </si>
  <si>
    <t>Tasa de variación de los ingresos capatados por la prestación de servicios de capacitación</t>
  </si>
  <si>
    <t xml:space="preserve"> (Ingresos obtenidos por la prestación de servicios de capacitación en el período actual / Ingresos obtenidos por la prestación de servicios de capacitación en el período T)*100</t>
  </si>
  <si>
    <t>Se logra convencer al sector productivo y social para que participen en los programas de capacitación</t>
  </si>
  <si>
    <t xml:space="preserve"> Incrementar las personas capacitadas </t>
  </si>
  <si>
    <t>4.0  5.0   8.0</t>
  </si>
  <si>
    <t>4.4 4.7 5.1 5.b 5.c 8.6</t>
  </si>
  <si>
    <t>1.4.1.8 1.4.2.2  1.4.3.8 1.4.5.4</t>
  </si>
  <si>
    <r>
      <rPr>
        <u val="singleAccounting"/>
        <sz val="11"/>
        <rFont val="Arial"/>
        <family val="2"/>
      </rPr>
      <t>Porcentaje de incremento en el número de personas capacitadas</t>
    </r>
    <r>
      <rPr>
        <sz val="11"/>
        <rFont val="Arial"/>
        <family val="2"/>
      </rPr>
      <t xml:space="preserve"> en el trabajo y en apoyo a la educación</t>
    </r>
  </si>
  <si>
    <t xml:space="preserve"> (Personas capacitadas en el período / personas capacitadas en el período anterior)-1*100</t>
  </si>
  <si>
    <t xml:space="preserve">Incrementar los cursos de capacitación. </t>
  </si>
  <si>
    <t>1.4.1.8 1.4.2.2  1.4.5.4</t>
  </si>
  <si>
    <t>Porcentaje de incremento en el número de servicios de capacitación en el trabajo y en apoyo a la educación</t>
  </si>
  <si>
    <t>(Número de cursos en el período / número de cursos en el período anterior)-1*100</t>
  </si>
  <si>
    <t>Incremento de los Ingresos por servicios de evaluación en competencias laborales, digitales y linguisticas</t>
  </si>
  <si>
    <t>Departamento de Centros de Evaluación</t>
  </si>
  <si>
    <t>1.4.1.7 1.4.1.8</t>
  </si>
  <si>
    <t>Porcentaje de crecimiento de los ingresos por evaluación</t>
  </si>
  <si>
    <r>
      <t>[( Total de ingresos por evaluación captados)</t>
    </r>
    <r>
      <rPr>
        <strike/>
        <sz val="11"/>
        <rFont val="Arial"/>
        <family val="2"/>
      </rPr>
      <t xml:space="preserve"> </t>
    </r>
    <r>
      <rPr>
        <sz val="11"/>
        <rFont val="Arial"/>
        <family val="2"/>
      </rPr>
      <t>/ Total de ingresos por evaluación captados en el año anterior)-1] *100</t>
    </r>
  </si>
  <si>
    <t>Se promueve la oferta de Personal calificado</t>
  </si>
  <si>
    <t>Impulsar los procesos de evaluación en competencias laborales, digitales y linguisticas</t>
  </si>
  <si>
    <t>Porcentaje de crecimiento en el número de procesos de evaluación realizados</t>
  </si>
  <si>
    <t>(Número deprocesos de evaluación realizados en el periodo / número de procesos realizados en el periodo anterior)*100</t>
  </si>
  <si>
    <t>Incrementar las Certificaciones en competencias laborales, digitales y linguisticas</t>
  </si>
  <si>
    <t>Porcentaje de crecimiento en el número de certificaciones gestionadas o tramitadas</t>
  </si>
  <si>
    <t>[( Total de Certificaciones en competencia/Total de certificaciones de competencia en el año anterior)-1] *100</t>
  </si>
  <si>
    <t>Mantener los recursos presupuestales Federales</t>
  </si>
  <si>
    <t>Departamento de Planeación, Programación y Presupuesto.</t>
  </si>
  <si>
    <t>Porcentaje de planteles de Educación Profesional Técnica apoyados con
recursos presupuestarios del FAETA.</t>
  </si>
  <si>
    <t>(Número de Planteles de Educación Profesional Técnica en el Estado apoyados con recursos presupuestarios del FAETA para gastos de operación en el trimestre t /Total de planteles de Educación Profesional Técnica en el Estado durante el trimestre t)*100</t>
  </si>
  <si>
    <t>Se logra mantener los recursos presupuestales federales para los planteles del Estado</t>
  </si>
  <si>
    <t>Incrementar los recursos presupuestales del Estado para los gastos de operación para los planteles de nueva creación.</t>
  </si>
  <si>
    <t>ESTADO</t>
  </si>
  <si>
    <t>Porcentaje de planteles de Educación Profesional Técnica apoyados en gastos de operación con recursos Estatales de conformidad al Convenio de coordinación</t>
  </si>
  <si>
    <t>Se logran obtener los recursos presupuestales estatales para planteles de nueva creación de conformidad al convenio de coordinación.</t>
  </si>
  <si>
    <t xml:space="preserve">Cubrir a tráves de recursos Estatales la totalidad de prestaciones acordadas con los sindicatos </t>
  </si>
  <si>
    <t>Porcentaje de prestaciones acordadas con los sindicatos cubiertas con recursos estatales</t>
  </si>
  <si>
    <t>(Número de prestaciones acordadas con los sindicatos cubiertas con recursos estatales/Total de prestaciones acordadas con los Sindicatos en el periodo)*100</t>
  </si>
  <si>
    <t>Se logran obtener los recursos presupuestales estatales para el pago de prestaciones acordadas con los sindicatos en el periodo.</t>
  </si>
  <si>
    <t>Departamento de Infraestructura y Equipamiento</t>
  </si>
  <si>
    <t>4.a</t>
  </si>
  <si>
    <t>1.4.5.1 1.4.5.2</t>
  </si>
  <si>
    <t xml:space="preserve">Se propicia que CONALEP Guerrero a tráves de los responsables en planteles de Infraestructura y Equipamiento generen informe de revisión de talleres y laboratorios de acuerdo a los Lineamientos para el mantenimiento a equipamiento, inmuebles e instalaciones del CONALEP  </t>
  </si>
  <si>
    <t>Porcentaje de talleres y laboratorios del Conalep  adecuados a las guías de equipamiento</t>
  </si>
  <si>
    <t>(Numero de laboratorios y talleres que cumplen con la guia de equipamiento/Total de laboratorios y talleres del Conalep)*100</t>
  </si>
  <si>
    <t xml:space="preserve">Se propicia que CONALEP Guerrero a tráves de los responsables en planteles de Infraestructura y Equipamiento generen informe de revisión de de inmuebles e instalaciones  de acuerdo a los Lineamientos para el mantenimiento a equipamiento, inmuebles e instalaciones del CONALEP  </t>
  </si>
  <si>
    <t>Porcentaje de acciones de mantenimiento realizadas a la infraestructura escolar en los planteles Conalep</t>
  </si>
  <si>
    <t>(Numero de acciones de mantenimiento a la infraestructura escolar realizadas en planteles Conalep e / Total de acciones de mantenimiento a la infraestructura escolar programadas.</t>
  </si>
  <si>
    <t xml:space="preserve">Se propicia que CONALEP Guerrero a tráves de los responsables de Infraestructura y Equipamiento generen bitacoras de funcionamiento de talleres y laboratorios de acuerdo a los Lineamientos para el mantenimiento a equipamiento, inmuebles e instalaciones del CONALEP  </t>
  </si>
  <si>
    <t>Porcentaje de acciones de mantenimiento preventivo y correctivo a equipos de computo en talleres y laboratorios de los planteles Conalep.</t>
  </si>
  <si>
    <t>(Numero de acciones de mantenimiento preventivo y correctivo realizadas en talleres y laboratorios / Total de acciones de mantenimiento preventivo y correctivo programadas en talleres y laboratorios)*100</t>
  </si>
  <si>
    <t xml:space="preserve">Se propicia que CONALEP Guerrero a tráves de los responsables en planteles de Infraestructura y Equipamiento generen bitacoras de funcionamiento de infraestructura y equipamiento de acuerdo a los Lineamientos para el mantenimiento a equipamiento, inmuebles e instalaciones del CONALEP  </t>
  </si>
  <si>
    <t xml:space="preserve"> 1.4.5.5</t>
  </si>
  <si>
    <t>FAETA INGRESOS PROPIOS</t>
  </si>
  <si>
    <t>Porcentaje de proyectos  de Infraéstructura y Equipamiento autorizados con programas oficiales.</t>
  </si>
  <si>
    <t>(Numero de proyectos de Infraestructura y Equipamiento Autorizados / Total de proyectos de Infraestructura y Equipamiento solicitados )*100</t>
  </si>
  <si>
    <t>Se propicia que CONALEP Guerrero a tráves del responsable de Infraestructura y Equipamiento participen  en proyectos de  Infraestructura y Equipamiento en programas oficiales</t>
  </si>
  <si>
    <t>Generar acciones de prevención, autoprotección y  mitigación de riesgos en planteles conalep.</t>
  </si>
  <si>
    <t>3.19.1</t>
  </si>
  <si>
    <t>3.19.1.6</t>
  </si>
  <si>
    <t>Porcentaje de acciones de prevención y mitigación de riesgos en planteles Conalep.</t>
  </si>
  <si>
    <t>(Numero de acciones de prevención y mitigación de riesgos realizadas/ numero de acciones de prevención y mitigación de riesgos  programadas)*100</t>
  </si>
  <si>
    <t>Departamento de Sistemas de Calidad</t>
  </si>
  <si>
    <t>Porcentaje de personal administativo con constancia en cursos de modelos de calidad</t>
  </si>
  <si>
    <t>(Personal administativo con constancia en cursos de modelo de calidad/Total de personal administrativo adscrito en el CONALEP Guerrero)*100</t>
  </si>
  <si>
    <t>Procentaje de Auditorías Internas Implementadas al SCGC</t>
  </si>
  <si>
    <t>Calidad</t>
  </si>
  <si>
    <t>Departamento de Recurso Humanos</t>
  </si>
  <si>
    <t>1.4.5.6 1.4.1.10</t>
  </si>
  <si>
    <t>FAETA ESTATAL INGRESOS PROPIOS</t>
  </si>
  <si>
    <t xml:space="preserve">Porcentaje de Personal Jubilado </t>
  </si>
  <si>
    <t>(Personal Jubilado en el Periodo/Número Total de Personal Administrativo en Plantilla)</t>
  </si>
  <si>
    <t>Incrementar la capacitación del personal administativo.</t>
  </si>
  <si>
    <t>Porcentaje de personal administativo con al menos un curso de capacitación en el periodo.</t>
  </si>
  <si>
    <t>(Personal administativo con al menos un curso de capacitación en el periodo/Total de personal administrativo adscrito en el CONALEP Guerrero)*100</t>
  </si>
  <si>
    <t>Se logra persuadir al personal administrativo en capacitarse en al menos algun curso de capacitación.</t>
  </si>
  <si>
    <t>Garantizar el pago de nomina del Personal Docente</t>
  </si>
  <si>
    <t>Departamento de Finanzas</t>
  </si>
  <si>
    <t>Porcentaje de presupuesto FAETA ejercido en el pago de nómina docente</t>
  </si>
  <si>
    <t>(Presupuesto ejercido en el pago de nómina docente CONALEP en la Entidad Federativa en el año t / Total de Presupuesto FAETA autorizado al CONALEP en la Entidad Federativa en el año t)*100</t>
  </si>
  <si>
    <t>Economia</t>
  </si>
  <si>
    <t>Suministrar los gastos de operación solicitados.</t>
  </si>
  <si>
    <t>Porcentaje de presupuesto FAETA ejercido en gasto de operación respecto del total autorizado</t>
  </si>
  <si>
    <t>( Presupuesto FAETA ejercido en gasto de operación en el año t en la entidad federativa / Presupuesto FAETA autorizado en el año t en la entidad federativa)*100</t>
  </si>
  <si>
    <t>Suministrar los recursos materiales, asi como los servicios generales, para garantizar el buen funcionamiento de las unidades administrativas</t>
  </si>
  <si>
    <t>Departamento de Recursos Materiales y Servicios Generales</t>
  </si>
  <si>
    <t>Porcentaje de atención a las solicitudes recibidas</t>
  </si>
  <si>
    <t>(Número de Solicitudes atendidas/Número de Solicitudes recibidas)*100</t>
  </si>
  <si>
    <t>Garantizar el Mantenimiento preventivo y correctivo a laboratorios informáticos y areas administrativas.</t>
  </si>
  <si>
    <t>Departamento de Informatica y Comunicaciones</t>
  </si>
  <si>
    <t>1.4.5.4
1.4.5.5</t>
  </si>
  <si>
    <t>Porcentaje de cumplimiento de los programas de mantenimiento preventivo y correctivo a laboratorios informáticos y areas administrativas.</t>
  </si>
  <si>
    <t>(1 Mantenimiento Preventivo + 1 Mantenimiento Correctivo) *( 10 planteles CONALEP + 1 Direccion General)</t>
  </si>
  <si>
    <t>Llevar a cabo la defensa y representación legal de Conalep</t>
  </si>
  <si>
    <t>1.4.3.2 1.4.3.3</t>
  </si>
  <si>
    <t>ESTATAL INGRESOS PROPIOS</t>
  </si>
  <si>
    <t>Porcentaje de demandas concluidas</t>
  </si>
  <si>
    <t>(Demandas concluidas en el periodo/Total de demandas al inicio del ejercicio)*100</t>
  </si>
  <si>
    <t>Revisión y elaboración de convenios con instituciones y empresas para el funcionamiento del Colegio</t>
  </si>
  <si>
    <t>1.4.3.2 1.4.3.3 1.4.5.6</t>
  </si>
  <si>
    <t>Porcentaje de incremento de revisión y elaboración de convenios.</t>
  </si>
  <si>
    <t>(Número de revisión y elaboración de convenios en el periodo/ Número de revisión y elaboración de convenios en el periodo anterior)*100</t>
  </si>
  <si>
    <t>Realizar actividades en materia de género</t>
  </si>
  <si>
    <t>Porcentaje de incremento de actividades en materia de género</t>
  </si>
  <si>
    <t>(Número de actividades en materia de genero en el periodo/Número de actividades en materio de genero en el periodo anterior)*100</t>
  </si>
  <si>
    <t xml:space="preserve">Realizar capacitaciones y sensabililización del personal en materia de género </t>
  </si>
  <si>
    <t>Porcentaje de personal capacitado y sensibilizado en materia de género</t>
  </si>
  <si>
    <t>(Número de personas capacitadas y sensibilizadas en materia de género en el periodo/Total de personal del Conalep Guerrero)*100</t>
  </si>
  <si>
    <t xml:space="preserve">Llevar a cabo el pago de finiquitos Laborales </t>
  </si>
  <si>
    <t>Porcentaje de prevención de demandas en materia laboral</t>
  </si>
  <si>
    <t>(Numero de convenios por concepto de finiquito, para la prevención de demandas en el sistema laboral/Total de demandas que se evitaron al final del periodo)</t>
  </si>
  <si>
    <t>Que los se cuenten con los recursos y facilidades para realizar las auditorias programadas</t>
  </si>
  <si>
    <t>Incrementar la presentación de la declaración patrimonial del personal</t>
  </si>
  <si>
    <t>Porcentaje cumplimiento de la presentación de la declaración patrimonial del personal</t>
  </si>
  <si>
    <t xml:space="preserve"> (Número de personal que presento la declaración en el periodo/Total de personal del Conalep Guerrero )*100</t>
  </si>
  <si>
    <t>Se logra convencer al personal de atender la obligación de presentar su declaración patrimonial</t>
  </si>
  <si>
    <t>Resolución de las denuncias recibidas</t>
  </si>
  <si>
    <t>Porcentaje de resolución de denuncias recibidas</t>
  </si>
  <si>
    <t xml:space="preserve"> (Número de denuncias atendidas en el periodo/Total de denuncias recibidas en el periodo)*100</t>
  </si>
  <si>
    <t>Que se cuenten con las facilidades por la autoridades involucradas para la atención de denuncias.</t>
  </si>
  <si>
    <t>Elaboración del plan de mejora continua del Plantel</t>
  </si>
  <si>
    <t>1.4.1.5  1.4.1.6 1.4.1.7 1.4.1.8</t>
  </si>
  <si>
    <t>Que los se cuenten con las facilidades y el apoyo de ON para la realización de los Planes de Trabajo y Mejora.</t>
  </si>
  <si>
    <t>Incrementar las gestiones realizadas por los directores de los planteles</t>
  </si>
  <si>
    <t xml:space="preserve"> ESTATAL
INGRESOS PROPIOS</t>
  </si>
  <si>
    <t>Porcentaje de incremento de gestiones realizadas por los directores</t>
  </si>
  <si>
    <t>(Número de Gestiones realizadas en el periodo/Número de Gestiones realizadas en el periodo anterior)*100</t>
  </si>
  <si>
    <t>Que los directores logren convencer a las instituciones, dependiencias y empresas de apoyar al Colegio</t>
  </si>
  <si>
    <t xml:space="preserve"> </t>
  </si>
  <si>
    <t>Eje</t>
  </si>
  <si>
    <t>Estratégia</t>
  </si>
  <si>
    <t>Linea de Acción</t>
  </si>
  <si>
    <t xml:space="preserve">Clave Pp </t>
  </si>
  <si>
    <t>Fuente de financiamiento</t>
  </si>
  <si>
    <t>Participacionesa entidades</t>
  </si>
  <si>
    <t>25, 14, 16</t>
  </si>
  <si>
    <t>COMPONENTE:</t>
  </si>
  <si>
    <t xml:space="preserve">FUENTE DE FINANCIAMIENTOTO </t>
  </si>
  <si>
    <t xml:space="preserve">CAPÍTULO DEL GASTO </t>
  </si>
  <si>
    <t>PRESUPUESTO PROGRAMADO</t>
  </si>
  <si>
    <t>PRESUPUESTO EJERCIDO</t>
  </si>
  <si>
    <t>1er. Trimestre</t>
  </si>
  <si>
    <t>2o. Trimestre</t>
  </si>
  <si>
    <t>3er. Trimestre</t>
  </si>
  <si>
    <t>4o. Trimestre</t>
  </si>
  <si>
    <t>TOTAL PROGRAMADO</t>
  </si>
  <si>
    <t>TOTAL DE AVANCE</t>
  </si>
  <si>
    <t>FEDERACIÓN</t>
  </si>
  <si>
    <t>SUBTOTAL</t>
  </si>
  <si>
    <t>ESTATAL</t>
  </si>
  <si>
    <t>FUENTE DE FINANCIAMIENTO</t>
  </si>
  <si>
    <t xml:space="preserve">FUENTE DE FINANCIAMIENTO </t>
  </si>
  <si>
    <t xml:space="preserve"> COMPONENTES</t>
  </si>
  <si>
    <t>Resumen Presupuestal total de los componentes</t>
  </si>
  <si>
    <t>PRESUPUESTO TOTAL PROGRAMADO</t>
  </si>
  <si>
    <t>PRESUPUESTO TOTAL EJERCIDO</t>
  </si>
  <si>
    <t>TOTAL POR CAPITULO</t>
  </si>
  <si>
    <r>
      <t xml:space="preserve">IMPACTO REGIONAL: Planteles
</t>
    </r>
    <r>
      <rPr>
        <sz val="14"/>
        <color rgb="FF000000"/>
        <rFont val="Arial"/>
        <family val="2"/>
      </rPr>
      <t xml:space="preserve">La ubicación de los planteles en nuestro estado obedeció a las necesidades de infraestructura educativa en los municipios y se planea, respondiendo a las necesidades de formación que requieren los sectores productivo y social; </t>
    </r>
    <r>
      <rPr>
        <b/>
        <sz val="14"/>
        <color rgb="FF000000"/>
        <rFont val="Arial"/>
        <family val="2"/>
      </rPr>
      <t xml:space="preserve">
Oferta educativa
</t>
    </r>
    <r>
      <rPr>
        <sz val="14"/>
        <color rgb="FF000000"/>
        <rFont val="Arial"/>
        <family val="2"/>
      </rPr>
      <t>La oferta educativa por plantel se planea respondiendo a las necesidades de formación que requieren los sectores productivo y social; así como atendiendo las preferencias educativas de nuestros aspirantes, actualmente contamos con cuatro carreras técnicas y siete de servicios por las características de nuestro Estado.</t>
    </r>
    <r>
      <rPr>
        <b/>
        <sz val="14"/>
        <color rgb="FF000000"/>
        <rFont val="Arial"/>
        <family val="2"/>
      </rPr>
      <t xml:space="preserve">
</t>
    </r>
  </si>
  <si>
    <r>
      <t xml:space="preserve">OBSERVACIONES:
Criterios para la asignación de recursos
</t>
    </r>
    <r>
      <rPr>
        <sz val="14"/>
        <color theme="1"/>
        <rFont val="Arial"/>
        <family val="2"/>
      </rPr>
      <t>Es importante señalar que los recursos que recibe esta Institución Educativa, vienen debidamente signados a nivel partida, de acuerdo a las plazas y horas /semana/mes y prestaciones autorizadas, tal y como se señalan los oficios de notificación de autorización de los recursos FAETA, mediante el cual el Director General del CONALEP Nacional notifica la autorización de los recursos. 
Después de la promoción realizada hacia los egresados de secundaria se logra captar la matrícula de nuevo ingreso, que sumada a los alumnos registrados en los ciclos anteriores se concreta la matrícula existente en cada plantel, determinándose los grupos requeridos para su atención, a través de un análisis de la capacidad requerida, se formaliza la estructura académica para finalmente asignarse los presupuestos requeridos por plantel con la plantilla docente existente y la plantilla administrativa autorizada.</t>
    </r>
    <r>
      <rPr>
        <b/>
        <sz val="14"/>
        <color theme="1"/>
        <rFont val="Arial"/>
        <family val="2"/>
      </rPr>
      <t xml:space="preserve">
Temporalidad del Programa
</t>
    </r>
    <r>
      <rPr>
        <sz val="14"/>
        <color theme="1"/>
        <rFont val="Arial"/>
        <family val="2"/>
      </rPr>
      <t xml:space="preserve">Al ser una institución dedicada a la formación de profesionales técnicos bachiller nuestra temporalidad es multianual a través de ciclos sujetos a un calendario escolar publicado por el CONALEP Nacional, estos ciclos escolares inician en el mes de agosto de cada año y terminan en el mes de Julio del siguiente. </t>
    </r>
  </si>
  <si>
    <t>Índice de transición intersemestral</t>
  </si>
  <si>
    <t>(Matrícula n-1-matrícula de nuevo ingreso+número de alumnos que egresaron/matrícula n-1)100</t>
  </si>
  <si>
    <t>Ing. José Enrique López Vanmeeter</t>
  </si>
  <si>
    <t>Titular del Organo Interno de Control</t>
  </si>
  <si>
    <t>Porcentaje de crecimiento en convenios y cartas de intención  firmados en el sector productivo</t>
  </si>
  <si>
    <t>FORMATO PARA LA INTEGRACIÓN DE LA CLAVE PRESUPUESTARIA 2026</t>
  </si>
  <si>
    <t>(Presupuesto ejercido al cierre del periodo/Presupuesto aprobado al inicio del ejercicio/)*100</t>
  </si>
  <si>
    <t>Superviciones concluidas</t>
  </si>
  <si>
    <t>Porcentaje de alumnos beneficiados con una beca  en edectivo o en especie  otrogada por programas oficiales o sector productivo</t>
  </si>
  <si>
    <t>Contribuir a la inscripcion de alumnos de primer semestre</t>
  </si>
  <si>
    <t>2025</t>
  </si>
  <si>
    <t>Generar informes de cumplimiento en el equipamiento de áreas administrativas de los planteles CONALEP</t>
  </si>
  <si>
    <t>Porcentaje de cumplimiento en el equipamiento de los planteles del Conalep, Considerando áreas administrativas.</t>
  </si>
  <si>
    <t>Total de Equipamiento entregado  /  Total de Equipamiento programado)*100</t>
  </si>
  <si>
    <t xml:space="preserve">Generar informes de cumplimiento de las guias de equipamiento de cada uno de los talleres y laboratios en planteles del CONALEP. </t>
  </si>
  <si>
    <t>Realizar acciones de mantenimiento en la infraestructura escolar de los  planteles Conalep (excluyendo equipo de computo en talleres y laboratorios).</t>
  </si>
  <si>
    <t>Realizar acciones de mantenimiento a equipos de computo en  laboratorios y talleres  de los planteles Conalep.</t>
  </si>
  <si>
    <t>Gestionar proyectos de Infraestructura y/o equipamiento con Instancias gubernamentales para la mejora de instalaciones</t>
  </si>
  <si>
    <t>FAETA
INGRESOS PROPIOS</t>
  </si>
  <si>
    <t>Impulsar la Capacitación en modelos de calidad al personal administrativo</t>
  </si>
  <si>
    <t>Realizar la Revisión por la Dirección del SCGCI y su seguimiento</t>
  </si>
  <si>
    <t>(Número de RxD del SCGCI /Total de RxD Programadas)*100</t>
  </si>
  <si>
    <t>Realizar Auditorias Internas al SCGC</t>
  </si>
  <si>
    <t>(Número de AI al SCGCI /Total de AI Programadas)*100</t>
  </si>
  <si>
    <t>Programar las Jubilaciones del Personal Administrativo.</t>
  </si>
  <si>
    <t>Realizar superviciones internas</t>
  </si>
  <si>
    <t>Porcentaje de supervisiones administrativas internas</t>
  </si>
  <si>
    <t xml:space="preserve"> (Número de superviciones realizadas en el periodo/Total de superviciones programadas en el periodo)*100</t>
  </si>
  <si>
    <t>INEGI (Censo de Población y Vivienda)
Informe anual ante la H. Junta Directiva.
https://transparencia.guerrero.gob.mx/wp-content/uploads/2025/06/Serieestadistica-PbR.pdf</t>
  </si>
  <si>
    <t>Informe anual ante la H. Junta Directiva.
https://transparencia.guerrero.gob.mx/wp-content/uploads/2025/06/Serieestadistica-PbR.pdf</t>
  </si>
  <si>
    <t>Porcentaje de realización de Planes de Mejora de Indicadores Estrategicos de los planteles</t>
  </si>
  <si>
    <t xml:space="preserve">INVERSION ESTATAL DIRECTA </t>
  </si>
  <si>
    <r>
      <t xml:space="preserve">IMPACTO DE GRUPOS VULNERABLES: 
Alumnos de pueblos originarios
</t>
    </r>
    <r>
      <rPr>
        <sz val="14"/>
        <rFont val="Arial"/>
        <family val="2"/>
      </rPr>
      <t xml:space="preserve">En el año 2025 se atendieron a 1012 estudiantes de pueblos originarios, de los cuatro trimestres de los 10 planteles las lenguas predominantes son: Mexicanero, Mixteco, náhuatl, Tlapaneco, entre otras.
Los planteles con mayor número de estudiantes de pueblos originarios son: Chilapa, Ometepec y Tlapa de Comonfort. </t>
    </r>
    <r>
      <rPr>
        <b/>
        <sz val="14"/>
        <color rgb="FF000000"/>
        <rFont val="Arial"/>
        <family val="2"/>
      </rPr>
      <t xml:space="preserve">
Alumnos con discapacidad
</t>
    </r>
    <r>
      <rPr>
        <sz val="14"/>
        <rFont val="Arial"/>
        <family val="2"/>
      </rPr>
      <t>En el año 2025 se atienden a 201 estudiantes con discapacidad, se incrementaron 109 estudiantes más que el año 2024 en el que se atendieron a 92 estudiantes.
Las discapacidades más frecuentes son: Autismo, Trastorno de déficit de atención con hiperactividad (TDAH), Sordera, Problemas visuales, entre otras, los planteles con mayor número de estudiantes con discapacidad son: Tixtla y Chilpancingo.</t>
    </r>
  </si>
  <si>
    <t>12-519-PO-01-F03</t>
  </si>
  <si>
    <t>Programa Operativo Anual</t>
  </si>
  <si>
    <t>CONALEP Guerrero</t>
  </si>
  <si>
    <t>Colegio de Educación Profesional Técnica del Estado de Guerrero</t>
  </si>
  <si>
    <t>Subdirección de Planeación, Desarrollo Institucional y Transparencia.</t>
  </si>
  <si>
    <t>Indice</t>
  </si>
  <si>
    <t>Unidad Administrativa responsable:</t>
  </si>
  <si>
    <t>Presentación</t>
  </si>
  <si>
    <t>Componente 1</t>
  </si>
  <si>
    <t>Mtra. Ariana Unzueta Castañón</t>
  </si>
  <si>
    <t>Componente 2</t>
  </si>
  <si>
    <t>Componente 3</t>
  </si>
  <si>
    <t>Componente 4</t>
  </si>
  <si>
    <t xml:space="preserve">Lic. Jorge Alberto Carbajal Bello </t>
  </si>
  <si>
    <t>Titular de Unidad de Asuntos Jurídicos y Genéro</t>
  </si>
  <si>
    <t>Componente 5</t>
  </si>
  <si>
    <t>L.C. Alma Violeta Ruiz Barbosa</t>
  </si>
  <si>
    <t>Componente 6</t>
  </si>
  <si>
    <t>Justificación</t>
  </si>
  <si>
    <t>Consolidado Estatal 2026</t>
  </si>
  <si>
    <t>Programa Operativo Anual 2026</t>
  </si>
  <si>
    <t>Proyectos Estratégicos pertinentes al POA 2026                                                                                           del "Programa de Formación de Profesionales Técnico Bachiller"</t>
  </si>
  <si>
    <t>Avance Presupuestal</t>
  </si>
  <si>
    <t>FAETA, INGRESOS PROPIOS, RECURSO ESTATAL</t>
  </si>
  <si>
    <t>Fondo de financiamiento</t>
  </si>
  <si>
    <t>Ascendente</t>
  </si>
  <si>
    <t xml:space="preserve"> (Número de Planes de Mejora de Indicadores Estrategicos realizados en el periodo/Total de planteles en el CONALEP Guerrero)*100</t>
  </si>
  <si>
    <t>Existe la disponibilidad de la negociación entre las partes, para dar por concluida la relación laboral.</t>
  </si>
  <si>
    <t>Existe disponibilidad de personal para asistir a los cursos de capacitación y sensibilización.</t>
  </si>
  <si>
    <t>No existen ajustes presupuestales que afecten la realizacion de los eventos</t>
  </si>
  <si>
    <t>Se logra convencer y persuadir a las instituciones y a las empresas para firmar convenios con el Colegio.</t>
  </si>
  <si>
    <t>Se otorgan los recursos presupueatales para el pago de laudos y convenios para disminución de juicios.</t>
  </si>
  <si>
    <t>Existen las condiciones administrativas y sociales para realizar las Auditorias programadas</t>
  </si>
  <si>
    <t>Regular</t>
  </si>
  <si>
    <t>Existen las condiciones administrativas y sociales para realizar las Revisiones por la Dirección programadas</t>
  </si>
  <si>
    <t>Procentaje de Revisiones por la Dirección Implementadas al SCGCI</t>
  </si>
  <si>
    <t>Se logra persuadir al personal administrativo en capacitarse en Modelos de Calidad.</t>
  </si>
  <si>
    <t>Constante</t>
  </si>
  <si>
    <t>(Número de Planteles de Educación Profesional Técnica en el Estado apoyados en sus gastos de operación con recursos Estatales de conformidad al convenio de coordinación / Total de planteles de Educación Profesional Técnica en el Estado durante el trimestre t)*100</t>
  </si>
  <si>
    <t>56%.6</t>
  </si>
  <si>
    <t>Porcentaje de Actividades Cívicas, Deportivas y Culturales</t>
  </si>
  <si>
    <t>Desendente</t>
  </si>
  <si>
    <t>Que se cuenten con las facilidades y recursos necesarios para realizar las actividades programades</t>
  </si>
  <si>
    <t xml:space="preserve">Ascendente </t>
  </si>
  <si>
    <t>Meta</t>
  </si>
  <si>
    <t>Fuentes de Verificación</t>
  </si>
  <si>
    <t>Metas 2025</t>
  </si>
  <si>
    <t xml:space="preserve">Año Línea base </t>
  </si>
  <si>
    <t>Linea Base</t>
  </si>
  <si>
    <t>Sentido del Indicador</t>
  </si>
  <si>
    <t>PROGRAMA OPERATIVO ANUAL (PROGRAMACION) 2026
(Presupuesto autorizado y avance Presupuestal por componentes)</t>
  </si>
  <si>
    <t>1er. Trimestre 2026</t>
  </si>
  <si>
    <t>PROGRAMA OPERATIVO ANUAL 1er. Trimestre 2026 (Alineación y Presupuestación de Indicadores)</t>
  </si>
  <si>
    <t>PROGRAMA OPERATIVO ANUAL 1er Trimestre 2026 (Alineación y Presupuestación de Indicadores)</t>
  </si>
  <si>
    <t>Informe anual ante la H. Junta Directiva.
https://conalepgro.edu.mx/wp-content/uploads/2026/04/Programa-Operativo-Anual-2026-1er-Trimestre.pdf</t>
  </si>
  <si>
    <t>L.A. Víctor Hugo Alarcón Flores</t>
  </si>
  <si>
    <t>PROGRAMA OPERATIVO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</si>
</sst>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dd/mm/yy;@"/>
    <numFmt numFmtId="165" formatCode="#,##0.0"/>
    <numFmt numFmtId="166" formatCode="&quot;$&quot;#,##0.00"/>
    <numFmt numFmtId="167" formatCode="0.0%"/>
    <numFmt numFmtId="168" formatCode="&quot;$&quot;#,##0.0"/>
    <numFmt numFmtId="169" formatCode="&quot;$&quot;#,##0"/>
    <numFmt numFmtId="170" formatCode="_-* #,##0.00_-;\-* #,##0.00_-;_-* &quot;-&quot;??_-;_-@"/>
  </numFmts>
  <fonts count="7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1"/>
      <color theme="0"/>
      <name val="Arial Narrow"/>
      <family val="2"/>
    </font>
    <font>
      <sz val="11"/>
      <color theme="1"/>
      <name val="Arial Narrow"/>
      <family val="2"/>
    </font>
    <font>
      <b/>
      <sz val="11"/>
      <color theme="8" tint="-0.499984740745262"/>
      <name val="Arial Narrow"/>
      <family val="2"/>
    </font>
    <font>
      <sz val="9"/>
      <color theme="1"/>
      <name val="Arial Narrow"/>
      <family val="2"/>
    </font>
    <font>
      <b/>
      <sz val="11"/>
      <name val="Arial Narrow"/>
      <family val="2"/>
    </font>
    <font>
      <sz val="10"/>
      <color theme="1"/>
      <name val="Arial Narrow"/>
      <family val="2"/>
    </font>
    <font>
      <b/>
      <sz val="11"/>
      <color theme="1"/>
      <name val="Calibri"/>
      <family val="2"/>
      <scheme val="minor"/>
    </font>
    <font>
      <b/>
      <sz val="9"/>
      <color theme="0"/>
      <name val="Arial Narrow"/>
      <family val="2"/>
    </font>
    <font>
      <b/>
      <sz val="14"/>
      <color rgb="FFFFFFFF"/>
      <name val="Arial"/>
      <family val="2"/>
    </font>
    <font>
      <sz val="12"/>
      <color theme="1"/>
      <name val="Arial"/>
      <family val="2"/>
    </font>
    <font>
      <b/>
      <sz val="10"/>
      <color theme="1"/>
      <name val="Arial"/>
      <family val="2"/>
    </font>
    <font>
      <b/>
      <sz val="12"/>
      <color theme="1"/>
      <name val="Arial"/>
      <family val="2"/>
    </font>
    <font>
      <sz val="14"/>
      <color theme="1"/>
      <name val="Arial"/>
      <family val="2"/>
    </font>
    <font>
      <sz val="11"/>
      <color theme="1"/>
      <name val="Arial"/>
      <family val="2"/>
    </font>
    <font>
      <b/>
      <sz val="18"/>
      <color theme="1"/>
      <name val="Arial"/>
      <family val="2"/>
    </font>
    <font>
      <b/>
      <sz val="14"/>
      <color theme="1"/>
      <name val="Arial"/>
      <family val="2"/>
    </font>
    <font>
      <sz val="6"/>
      <color theme="1"/>
      <name val="Arial Narrow"/>
      <family val="2"/>
    </font>
    <font>
      <sz val="8"/>
      <color rgb="FF000000"/>
      <name val="Tahoma"/>
    </font>
    <font>
      <sz val="8"/>
      <color rgb="FF000000"/>
      <name val="Tahoma"/>
      <family val="2"/>
    </font>
    <font>
      <sz val="11"/>
      <name val="Calibri"/>
      <family val="2"/>
    </font>
    <font>
      <b/>
      <sz val="20"/>
      <name val="Arial"/>
      <family val="2"/>
    </font>
    <font>
      <sz val="12"/>
      <name val="Calibri"/>
      <family val="2"/>
    </font>
    <font>
      <b/>
      <sz val="16"/>
      <name val="Arial"/>
      <family val="2"/>
    </font>
    <font>
      <sz val="11"/>
      <name val="Arial"/>
      <family val="2"/>
    </font>
    <font>
      <sz val="13"/>
      <name val="Arial"/>
      <family val="2"/>
    </font>
    <font>
      <sz val="12"/>
      <name val="Arial"/>
      <family val="2"/>
    </font>
    <font>
      <b/>
      <sz val="12"/>
      <name val="Arial"/>
      <family val="2"/>
    </font>
    <font>
      <b/>
      <sz val="11"/>
      <name val="Arial"/>
      <family val="2"/>
    </font>
    <font>
      <b/>
      <sz val="18"/>
      <name val="Arial"/>
      <family val="2"/>
    </font>
    <font>
      <sz val="9"/>
      <name val="Arial"/>
      <family val="2"/>
    </font>
    <font>
      <sz val="11"/>
      <color rgb="FFFF0000"/>
      <name val="Arial"/>
      <family val="2"/>
    </font>
    <font>
      <b/>
      <sz val="10"/>
      <name val="Arial"/>
      <family val="2"/>
    </font>
    <font>
      <u val="singleAccounting"/>
      <sz val="11"/>
      <name val="Arial"/>
      <family val="2"/>
    </font>
    <font>
      <strike/>
      <sz val="11"/>
      <name val="Arial"/>
      <family val="2"/>
    </font>
    <font>
      <b/>
      <sz val="12"/>
      <color rgb="FF000000"/>
      <name val="Arial"/>
      <family val="2"/>
    </font>
    <font>
      <b/>
      <sz val="9"/>
      <color rgb="FF000000"/>
      <name val="Arial"/>
      <family val="2"/>
    </font>
    <font>
      <b/>
      <sz val="10"/>
      <color rgb="FF000000"/>
      <name val="Arial"/>
      <family val="2"/>
    </font>
    <font>
      <b/>
      <sz val="18"/>
      <color rgb="FF000000"/>
      <name val="Arial"/>
      <family val="2"/>
    </font>
    <font>
      <b/>
      <sz val="14"/>
      <name val="Arial"/>
      <family val="2"/>
    </font>
    <font>
      <b/>
      <sz val="11"/>
      <color rgb="FF000000"/>
      <name val="Arial"/>
      <family val="2"/>
    </font>
    <font>
      <b/>
      <sz val="14"/>
      <color rgb="FF000000"/>
      <name val="Arial"/>
      <family val="2"/>
    </font>
    <font>
      <sz val="11"/>
      <color rgb="FF000000"/>
      <name val="Arial"/>
      <family val="2"/>
    </font>
    <font>
      <b/>
      <sz val="8"/>
      <color rgb="FF000000"/>
      <name val="Arial"/>
      <family val="2"/>
    </font>
    <font>
      <b/>
      <sz val="13"/>
      <name val="Arial"/>
      <family val="2"/>
    </font>
    <font>
      <sz val="9"/>
      <color rgb="FF000000"/>
      <name val="Arial"/>
      <family val="2"/>
    </font>
    <font>
      <sz val="8"/>
      <color rgb="FF000000"/>
      <name val="Arial"/>
      <family val="2"/>
    </font>
    <font>
      <sz val="14"/>
      <color theme="1"/>
      <name val="Arial Narrow"/>
      <family val="2"/>
    </font>
    <font>
      <sz val="12"/>
      <color rgb="FF000000"/>
      <name val="Arial"/>
      <family val="2"/>
    </font>
    <font>
      <sz val="14"/>
      <color rgb="FF000000"/>
      <name val="Arial"/>
      <family val="2"/>
    </font>
    <font>
      <sz val="14"/>
      <name val="Arial"/>
      <family val="2"/>
    </font>
    <font>
      <sz val="12"/>
      <name val="Calibri"/>
      <family val="2"/>
      <scheme val="minor"/>
    </font>
    <font>
      <b/>
      <sz val="12"/>
      <name val="Calibri"/>
      <family val="2"/>
    </font>
    <font>
      <sz val="11"/>
      <name val="Calibri"/>
    </font>
    <font>
      <b/>
      <sz val="13"/>
      <color theme="1"/>
      <name val="Arial"/>
      <family val="2"/>
    </font>
    <font>
      <b/>
      <sz val="22"/>
      <name val="Arial"/>
      <family val="2"/>
    </font>
    <font>
      <sz val="10"/>
      <color theme="1"/>
      <name val="Arial"/>
      <family val="2"/>
    </font>
    <font>
      <b/>
      <sz val="16"/>
      <color theme="0"/>
      <name val="Arial Narrow"/>
      <family val="2"/>
    </font>
    <font>
      <sz val="16"/>
      <color theme="1"/>
      <name val="Arial"/>
      <family val="2"/>
    </font>
    <font>
      <b/>
      <sz val="24"/>
      <color rgb="FF008000"/>
      <name val="Arial"/>
      <family val="2"/>
    </font>
    <font>
      <b/>
      <sz val="20"/>
      <color rgb="FF008000"/>
      <name val="Arial"/>
      <family val="2"/>
    </font>
    <font>
      <sz val="10"/>
      <color indexed="9"/>
      <name val="Arial"/>
      <family val="2"/>
    </font>
    <font>
      <sz val="6"/>
      <color theme="0"/>
      <name val="Arial"/>
      <family val="2"/>
    </font>
    <font>
      <b/>
      <sz val="9"/>
      <name val="Arial"/>
      <family val="2"/>
    </font>
    <font>
      <b/>
      <u/>
      <sz val="12"/>
      <name val="Arial"/>
      <family val="2"/>
    </font>
    <font>
      <b/>
      <sz val="13"/>
      <color rgb="FF000000"/>
      <name val="Arial"/>
      <family val="2"/>
    </font>
    <font>
      <b/>
      <sz val="24"/>
      <name val="Arial"/>
      <family val="2"/>
    </font>
    <font>
      <b/>
      <sz val="20"/>
      <color rgb="FF000000"/>
      <name val="Arial"/>
      <family val="2"/>
    </font>
  </fonts>
  <fills count="56">
    <fill>
      <patternFill patternType="none"/>
    </fill>
    <fill>
      <patternFill patternType="gray125"/>
    </fill>
    <fill>
      <patternFill patternType="solid">
        <fgColor theme="0"/>
        <bgColor indexed="64"/>
      </patternFill>
    </fill>
    <fill>
      <patternFill patternType="solid">
        <fgColor rgb="FF8D0505"/>
        <bgColor indexed="64"/>
      </patternFill>
    </fill>
    <fill>
      <patternFill patternType="solid">
        <fgColor rgb="FF6C0000"/>
        <bgColor indexed="64"/>
      </patternFill>
    </fill>
    <fill>
      <patternFill patternType="solid">
        <fgColor rgb="FF9E0000"/>
        <bgColor indexed="64"/>
      </patternFill>
    </fill>
    <fill>
      <patternFill patternType="solid">
        <fgColor rgb="FF00808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FEBAB"/>
        <bgColor indexed="64"/>
      </patternFill>
    </fill>
    <fill>
      <patternFill patternType="solid">
        <fgColor theme="0" tint="-0.249977111117893"/>
        <bgColor rgb="FFBFBFBF"/>
      </patternFill>
    </fill>
    <fill>
      <patternFill patternType="solid">
        <fgColor theme="0" tint="-0.14999847407452621"/>
        <bgColor rgb="FFD8D8D8"/>
      </patternFill>
    </fill>
    <fill>
      <patternFill patternType="solid">
        <fgColor theme="9" tint="0.79998168889431442"/>
        <bgColor rgb="FFFFFFFF"/>
      </patternFill>
    </fill>
    <fill>
      <patternFill patternType="solid">
        <fgColor theme="0" tint="-0.14999847407452621"/>
        <bgColor rgb="FFEAF1DD"/>
      </patternFill>
    </fill>
    <fill>
      <patternFill patternType="solid">
        <fgColor theme="0" tint="-0.14999847407452621"/>
        <bgColor rgb="FFFFC000"/>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bgColor rgb="FFD8D8D8"/>
      </patternFill>
    </fill>
    <fill>
      <patternFill patternType="solid">
        <fgColor theme="0"/>
        <bgColor rgb="FFEAF1DD"/>
      </patternFill>
    </fill>
    <fill>
      <patternFill patternType="solid">
        <fgColor theme="0"/>
        <bgColor rgb="FFFFFFFF"/>
      </patternFill>
    </fill>
    <fill>
      <patternFill patternType="solid">
        <fgColor theme="7" tint="0.59999389629810485"/>
        <bgColor rgb="FFEAF1DD"/>
      </patternFill>
    </fill>
    <fill>
      <patternFill patternType="solid">
        <fgColor theme="0" tint="-4.9989318521683403E-2"/>
        <bgColor indexed="64"/>
      </patternFill>
    </fill>
    <fill>
      <patternFill patternType="solid">
        <fgColor rgb="FF9DC79E"/>
        <bgColor rgb="FFEAF1DD"/>
      </patternFill>
    </fill>
    <fill>
      <patternFill patternType="solid">
        <fgColor rgb="FF9DC79E"/>
        <bgColor indexed="64"/>
      </patternFill>
    </fill>
    <fill>
      <patternFill patternType="solid">
        <fgColor theme="0" tint="-4.9989318521683403E-2"/>
        <bgColor rgb="FFD8D8D8"/>
      </patternFill>
    </fill>
    <fill>
      <patternFill patternType="solid">
        <fgColor theme="4" tint="0.79998168889431442"/>
        <bgColor rgb="FFEAF1DD"/>
      </patternFill>
    </fill>
    <fill>
      <patternFill patternType="solid">
        <fgColor theme="4" tint="0.79998168889431442"/>
        <bgColor rgb="FFFFFFFF"/>
      </patternFill>
    </fill>
    <fill>
      <patternFill patternType="solid">
        <fgColor theme="9" tint="0.59999389629810485"/>
        <bgColor rgb="FFF2DBDB"/>
      </patternFill>
    </fill>
    <fill>
      <patternFill patternType="solid">
        <fgColor theme="9" tint="0.59999389629810485"/>
        <bgColor indexed="64"/>
      </patternFill>
    </fill>
    <fill>
      <patternFill patternType="solid">
        <fgColor theme="9" tint="0.59999389629810485"/>
        <bgColor rgb="FFFFFFFF"/>
      </patternFill>
    </fill>
    <fill>
      <patternFill patternType="solid">
        <fgColor rgb="FFF2DCDB"/>
        <bgColor rgb="FFF2DBDB"/>
      </patternFill>
    </fill>
    <fill>
      <patternFill patternType="solid">
        <fgColor rgb="FFF2DCDB"/>
        <bgColor indexed="64"/>
      </patternFill>
    </fill>
    <fill>
      <patternFill patternType="solid">
        <fgColor rgb="FFF2DCDB"/>
        <bgColor rgb="FFFFFFFF"/>
      </patternFill>
    </fill>
    <fill>
      <patternFill patternType="solid">
        <fgColor rgb="FFE2EFDA"/>
        <bgColor rgb="FFE5DFEC"/>
      </patternFill>
    </fill>
    <fill>
      <patternFill patternType="solid">
        <fgColor rgb="FFE2EFDA"/>
        <bgColor indexed="64"/>
      </patternFill>
    </fill>
    <fill>
      <patternFill patternType="solid">
        <fgColor rgb="FFE2EFDA"/>
        <bgColor rgb="FFFFFFFF"/>
      </patternFill>
    </fill>
    <fill>
      <patternFill patternType="solid">
        <fgColor theme="2"/>
        <bgColor indexed="64"/>
      </patternFill>
    </fill>
    <fill>
      <patternFill patternType="solid">
        <fgColor theme="2"/>
        <bgColor rgb="FFD8D8D8"/>
      </patternFill>
    </fill>
    <fill>
      <patternFill patternType="solid">
        <fgColor theme="9" tint="0.59999389629810485"/>
        <bgColor rgb="FFEAF1DD"/>
      </patternFill>
    </fill>
    <fill>
      <patternFill patternType="solid">
        <fgColor rgb="FFF2DCDB"/>
        <bgColor rgb="FFEAF1DD"/>
      </patternFill>
    </fill>
    <fill>
      <patternFill patternType="solid">
        <fgColor theme="5" tint="0.59999389629810485"/>
        <bgColor rgb="FFE5DFEC"/>
      </patternFill>
    </fill>
    <fill>
      <patternFill patternType="solid">
        <fgColor theme="5" tint="0.59999389629810485"/>
        <bgColor indexed="64"/>
      </patternFill>
    </fill>
    <fill>
      <patternFill patternType="solid">
        <fgColor theme="5" tint="0.59999389629810485"/>
        <bgColor rgb="FFFFFFFF"/>
      </patternFill>
    </fill>
    <fill>
      <patternFill patternType="solid">
        <fgColor theme="5" tint="0.59999389629810485"/>
        <bgColor rgb="FFD8D8D8"/>
      </patternFill>
    </fill>
    <fill>
      <patternFill patternType="solid">
        <fgColor theme="7" tint="0.39997558519241921"/>
        <bgColor indexed="64"/>
      </patternFill>
    </fill>
    <fill>
      <patternFill patternType="solid">
        <fgColor theme="7" tint="0.39997558519241921"/>
        <bgColor rgb="FFFFFFFF"/>
      </patternFill>
    </fill>
    <fill>
      <patternFill patternType="solid">
        <fgColor theme="7" tint="0.39997558519241921"/>
        <bgColor rgb="FFD8D8D8"/>
      </patternFill>
    </fill>
    <fill>
      <patternFill patternType="solid">
        <fgColor rgb="FFDFCBDF"/>
        <bgColor indexed="64"/>
      </patternFill>
    </fill>
    <fill>
      <patternFill patternType="solid">
        <fgColor theme="0" tint="-0.14999847407452621"/>
        <bgColor rgb="FFBFBFBF"/>
      </patternFill>
    </fill>
    <fill>
      <patternFill patternType="solid">
        <fgColor theme="7" tint="0.59999389629810485"/>
        <bgColor rgb="FFFFFFFF"/>
      </patternFill>
    </fill>
    <fill>
      <patternFill patternType="solid">
        <fgColor theme="7" tint="0.59999389629810485"/>
        <bgColor rgb="FFD8D8D8"/>
      </patternFill>
    </fill>
    <fill>
      <patternFill patternType="solid">
        <fgColor theme="7" tint="0.59999389629810485"/>
        <bgColor rgb="FFE5DFEC"/>
      </patternFill>
    </fill>
    <fill>
      <patternFill patternType="solid">
        <fgColor theme="0" tint="-0.249977111117893"/>
        <bgColor rgb="FFD8D8D8"/>
      </patternFill>
    </fill>
    <fill>
      <patternFill patternType="solid">
        <fgColor theme="9" tint="0.79998168889431442"/>
        <bgColor rgb="FFD8D8D8"/>
      </patternFill>
    </fill>
    <fill>
      <patternFill patternType="solid">
        <fgColor theme="9" tint="0.79998168889431442"/>
        <bgColor rgb="FFEAF1DD"/>
      </patternFill>
    </fill>
    <fill>
      <patternFill patternType="solid">
        <fgColor theme="5" tint="0.59999389629810485"/>
        <bgColor rgb="FFEAF1DD"/>
      </patternFill>
    </fill>
  </fills>
  <borders count="1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thin">
        <color theme="8" tint="-0.499984740745262"/>
      </left>
      <right style="thin">
        <color theme="8" tint="-0.499984740745262"/>
      </right>
      <top style="thin">
        <color theme="8" tint="-0.499984740745262"/>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theme="8" tint="-0.499984740745262"/>
      </left>
      <right style="thin">
        <color theme="8" tint="-0.499984740745262"/>
      </right>
      <top/>
      <bottom style="thin">
        <color theme="8"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8" tint="-0.499984740745262"/>
      </right>
      <top style="thin">
        <color theme="8" tint="-0.499984740745262"/>
      </top>
      <bottom style="thin">
        <color theme="8" tint="-0.499984740745262"/>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rgb="FFC00000"/>
      </left>
      <right style="medium">
        <color rgb="FFC00000"/>
      </right>
      <top style="medium">
        <color rgb="FFC00000"/>
      </top>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style="medium">
        <color rgb="FFC00000"/>
      </right>
      <top/>
      <bottom/>
      <diagonal/>
    </border>
    <border>
      <left/>
      <right style="medium">
        <color rgb="FFC00000"/>
      </right>
      <top/>
      <bottom/>
      <diagonal/>
    </border>
    <border>
      <left style="medium">
        <color rgb="FFC00000"/>
      </left>
      <right style="medium">
        <color rgb="FFC00000"/>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top style="medium">
        <color rgb="FFC00000"/>
      </top>
      <bottom style="thin">
        <color rgb="FFC00000"/>
      </bottom>
      <diagonal/>
    </border>
    <border>
      <left/>
      <right style="medium">
        <color rgb="FFC00000"/>
      </right>
      <top style="medium">
        <color rgb="FFC00000"/>
      </top>
      <bottom style="thin">
        <color rgb="FFC00000"/>
      </bottom>
      <diagonal/>
    </border>
    <border>
      <left/>
      <right/>
      <top style="thin">
        <color rgb="FFC00000"/>
      </top>
      <bottom style="medium">
        <color rgb="FFC00000"/>
      </bottom>
      <diagonal/>
    </border>
    <border>
      <left/>
      <right style="medium">
        <color rgb="FFC00000"/>
      </right>
      <top style="thin">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theme="8" tint="-0.499984740745262"/>
      </left>
      <right/>
      <top/>
      <bottom style="thin">
        <color theme="8" tint="-0.499984740745262"/>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bottom style="thin">
        <color rgb="FF000000"/>
      </bottom>
      <diagonal/>
    </border>
    <border>
      <left/>
      <right style="medium">
        <color indexed="64"/>
      </right>
      <top style="thin">
        <color indexed="64"/>
      </top>
      <bottom style="thin">
        <color indexed="64"/>
      </bottom>
      <diagonal/>
    </border>
    <border>
      <left/>
      <right style="thin">
        <color rgb="FF000000"/>
      </right>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diagonal/>
    </border>
    <border>
      <left style="thin">
        <color indexed="64"/>
      </left>
      <right/>
      <top style="thin">
        <color rgb="FF000000"/>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theme="8" tint="-0.499984740745262"/>
      </left>
      <right/>
      <top style="thin">
        <color theme="8" tint="-0.499984740745262"/>
      </top>
      <bottom style="thin">
        <color theme="8" tint="-0.499984740745262"/>
      </bottom>
      <diagonal/>
    </border>
    <border>
      <left style="medium">
        <color indexed="64"/>
      </left>
      <right style="thin">
        <color indexed="64"/>
      </right>
      <top style="thin">
        <color indexed="64"/>
      </top>
      <bottom style="medium">
        <color indexed="64"/>
      </bottom>
      <diagonal/>
    </border>
    <border>
      <left/>
      <right style="thin">
        <color indexed="64"/>
      </right>
      <top style="thin">
        <color rgb="FF000000"/>
      </top>
      <bottom style="thin">
        <color rgb="FF000000"/>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s>
  <cellStyleXfs count="60">
    <xf numFmtId="0" fontId="0"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9" fontId="3" fillId="0" borderId="0" applyFill="0" applyBorder="0" applyAlignment="0" applyProtection="0"/>
    <xf numFmtId="43" fontId="3" fillId="0" borderId="0" applyFill="0" applyBorder="0" applyAlignment="0" applyProtection="0"/>
    <xf numFmtId="0" fontId="21" fillId="0" borderId="0"/>
    <xf numFmtId="0" fontId="21" fillId="0" borderId="0"/>
    <xf numFmtId="0" fontId="22" fillId="0" borderId="0"/>
    <xf numFmtId="0" fontId="23" fillId="0" borderId="0"/>
    <xf numFmtId="43" fontId="23" fillId="0" borderId="0" applyFont="0" applyFill="0" applyBorder="0" applyAlignment="0" applyProtection="0"/>
    <xf numFmtId="9" fontId="23" fillId="0" borderId="0" applyFont="0" applyFill="0" applyBorder="0" applyAlignment="0" applyProtection="0"/>
    <xf numFmtId="0" fontId="23" fillId="0" borderId="0"/>
    <xf numFmtId="44" fontId="23" fillId="0" borderId="0" applyFont="0" applyFill="0" applyBorder="0" applyAlignment="0" applyProtection="0"/>
    <xf numFmtId="43" fontId="23"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1" fillId="0" borderId="0"/>
    <xf numFmtId="0" fontId="1" fillId="0" borderId="0"/>
    <xf numFmtId="0" fontId="56" fillId="0" borderId="0"/>
    <xf numFmtId="44" fontId="1" fillId="0" borderId="0" applyFont="0" applyFill="0" applyBorder="0" applyAlignment="0" applyProtection="0"/>
    <xf numFmtId="0" fontId="23" fillId="0" borderId="0"/>
    <xf numFmtId="0" fontId="23" fillId="0" borderId="0"/>
    <xf numFmtId="0" fontId="56" fillId="0" borderId="0"/>
    <xf numFmtId="0" fontId="56" fillId="0" borderId="0"/>
    <xf numFmtId="44" fontId="1" fillId="0" borderId="0" applyFont="0" applyFill="0" applyBorder="0" applyAlignment="0" applyProtection="0"/>
    <xf numFmtId="0" fontId="23" fillId="0" borderId="0"/>
    <xf numFmtId="0" fontId="23" fillId="0" borderId="0"/>
    <xf numFmtId="0" fontId="23" fillId="0" borderId="0"/>
    <xf numFmtId="0" fontId="3" fillId="0" borderId="0"/>
    <xf numFmtId="0" fontId="56" fillId="0" borderId="0"/>
    <xf numFmtId="43" fontId="23" fillId="0" borderId="0" applyFont="0" applyFill="0" applyBorder="0" applyAlignment="0" applyProtection="0"/>
    <xf numFmtId="0" fontId="1" fillId="0" borderId="0"/>
    <xf numFmtId="0" fontId="22" fillId="0" borderId="0"/>
    <xf numFmtId="43" fontId="3" fillId="0" borderId="0" applyFill="0" applyBorder="0" applyAlignment="0" applyProtection="0"/>
    <xf numFmtId="0" fontId="22" fillId="0" borderId="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3" fontId="23" fillId="0" borderId="0" applyFont="0" applyFill="0" applyBorder="0" applyAlignment="0" applyProtection="0"/>
    <xf numFmtId="0" fontId="23" fillId="0" borderId="0"/>
    <xf numFmtId="43" fontId="3" fillId="0" borderId="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1" fillId="0" borderId="0" applyFont="0" applyFill="0" applyBorder="0" applyAlignment="0" applyProtection="0"/>
    <xf numFmtId="43" fontId="23" fillId="0" borderId="0" applyFont="0" applyFill="0" applyBorder="0" applyAlignment="0" applyProtection="0"/>
  </cellStyleXfs>
  <cellXfs count="1306">
    <xf numFmtId="0" fontId="0" fillId="0" borderId="0" xfId="0"/>
    <xf numFmtId="0" fontId="5" fillId="2" borderId="0" xfId="0" applyFont="1" applyFill="1"/>
    <xf numFmtId="0" fontId="10" fillId="0" borderId="0" xfId="0" applyFont="1"/>
    <xf numFmtId="0" fontId="10" fillId="0" borderId="0" xfId="0" applyFont="1" applyAlignment="1">
      <alignment horizontal="center"/>
    </xf>
    <xf numFmtId="0" fontId="10" fillId="0" borderId="22" xfId="0" applyFont="1" applyBorder="1" applyAlignment="1">
      <alignment horizontal="center"/>
    </xf>
    <xf numFmtId="0" fontId="10" fillId="0" borderId="24" xfId="0" applyFont="1" applyBorder="1"/>
    <xf numFmtId="0" fontId="10" fillId="0" borderId="24" xfId="0" applyFont="1" applyBorder="1" applyAlignment="1">
      <alignment horizontal="center"/>
    </xf>
    <xf numFmtId="0" fontId="10" fillId="0" borderId="25" xfId="0" applyFont="1" applyBorder="1" applyAlignment="1">
      <alignment horizontal="center"/>
    </xf>
    <xf numFmtId="0" fontId="10" fillId="0" borderId="22" xfId="0" applyFont="1" applyBorder="1"/>
    <xf numFmtId="0" fontId="10" fillId="0" borderId="25" xfId="0" applyFont="1" applyBorder="1"/>
    <xf numFmtId="0" fontId="10" fillId="0" borderId="0" xfId="0" applyFont="1" applyAlignment="1">
      <alignment vertical="center"/>
    </xf>
    <xf numFmtId="0" fontId="10" fillId="0" borderId="0" xfId="0" applyFont="1" applyAlignment="1">
      <alignment horizontal="justify" wrapText="1"/>
    </xf>
    <xf numFmtId="0" fontId="10" fillId="0" borderId="24" xfId="0" applyFont="1" applyBorder="1" applyAlignment="1">
      <alignment vertical="center"/>
    </xf>
    <xf numFmtId="0" fontId="10" fillId="0" borderId="24" xfId="0" applyFont="1" applyBorder="1" applyAlignment="1">
      <alignment horizontal="justify" wrapText="1"/>
    </xf>
    <xf numFmtId="0" fontId="10" fillId="0" borderId="26" xfId="0" applyFont="1" applyBorder="1"/>
    <xf numFmtId="0" fontId="10" fillId="0" borderId="27" xfId="0" applyFont="1" applyBorder="1"/>
    <xf numFmtId="0" fontId="10" fillId="0" borderId="30" xfId="0" applyFont="1" applyBorder="1"/>
    <xf numFmtId="0" fontId="10" fillId="0" borderId="31" xfId="0" applyFont="1" applyBorder="1"/>
    <xf numFmtId="0" fontId="2" fillId="3" borderId="13" xfId="0" applyFont="1" applyFill="1" applyBorder="1" applyAlignment="1">
      <alignment horizontal="center"/>
    </xf>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4" borderId="19" xfId="0" applyFont="1" applyFill="1" applyBorder="1"/>
    <xf numFmtId="0" fontId="2" fillId="4" borderId="20" xfId="0" applyFont="1" applyFill="1" applyBorder="1"/>
    <xf numFmtId="0" fontId="17" fillId="2" borderId="0" xfId="2" applyFont="1" applyFill="1" applyAlignment="1">
      <alignment horizontal="center"/>
    </xf>
    <xf numFmtId="0" fontId="17" fillId="2" borderId="0" xfId="2" applyFont="1" applyFill="1"/>
    <xf numFmtId="0" fontId="18" fillId="2" borderId="0" xfId="2" applyFont="1" applyFill="1" applyAlignment="1">
      <alignment horizontal="center"/>
    </xf>
    <xf numFmtId="44" fontId="19" fillId="2" borderId="0" xfId="2" applyNumberFormat="1" applyFont="1" applyFill="1" applyAlignment="1">
      <alignment horizontal="center"/>
    </xf>
    <xf numFmtId="0" fontId="5" fillId="7" borderId="3" xfId="30" applyFont="1" applyFill="1" applyBorder="1" applyAlignment="1">
      <alignment horizontal="center" vertical="center"/>
    </xf>
    <xf numFmtId="0" fontId="5" fillId="7" borderId="2" xfId="30" applyFont="1" applyFill="1" applyBorder="1" applyAlignment="1">
      <alignment horizontal="center" vertical="center"/>
    </xf>
    <xf numFmtId="0" fontId="5" fillId="8" borderId="3" xfId="29" applyFont="1" applyFill="1" applyBorder="1" applyAlignment="1">
      <alignment horizontal="center" vertical="center" wrapText="1"/>
    </xf>
    <xf numFmtId="0" fontId="5" fillId="8" borderId="3" xfId="29" applyFont="1" applyFill="1" applyBorder="1" applyAlignment="1">
      <alignment horizontal="center" vertical="center"/>
    </xf>
    <xf numFmtId="165" fontId="26" fillId="10" borderId="56" xfId="33" applyNumberFormat="1" applyFont="1" applyFill="1" applyBorder="1" applyAlignment="1">
      <alignment horizontal="center" vertical="center" textRotation="90" wrapText="1"/>
    </xf>
    <xf numFmtId="1" fontId="27" fillId="11" borderId="57" xfId="33" applyNumberFormat="1" applyFont="1" applyFill="1" applyBorder="1" applyAlignment="1">
      <alignment horizontal="center" vertical="center" wrapText="1"/>
    </xf>
    <xf numFmtId="167" fontId="53" fillId="19" borderId="57" xfId="20" applyNumberFormat="1" applyFont="1" applyFill="1" applyBorder="1" applyAlignment="1">
      <alignment horizontal="center" vertical="center" wrapText="1"/>
    </xf>
    <xf numFmtId="167" fontId="16" fillId="19" borderId="57" xfId="20" applyNumberFormat="1" applyFont="1" applyFill="1" applyBorder="1" applyAlignment="1">
      <alignment horizontal="center" vertical="center" wrapText="1"/>
    </xf>
    <xf numFmtId="167" fontId="53" fillId="8" borderId="59" xfId="20" applyNumberFormat="1" applyFont="1" applyFill="1" applyBorder="1" applyAlignment="1">
      <alignment horizontal="center" vertical="center" wrapText="1"/>
    </xf>
    <xf numFmtId="167" fontId="53" fillId="28" borderId="2" xfId="20" applyNumberFormat="1" applyFont="1" applyFill="1" applyBorder="1" applyAlignment="1">
      <alignment horizontal="center" vertical="center" wrapText="1"/>
    </xf>
    <xf numFmtId="167" fontId="47" fillId="28" borderId="2" xfId="20" applyNumberFormat="1" applyFont="1" applyFill="1" applyBorder="1" applyAlignment="1">
      <alignment horizontal="center" vertical="center" wrapText="1"/>
    </xf>
    <xf numFmtId="167" fontId="53" fillId="31" borderId="2" xfId="20" applyNumberFormat="1" applyFont="1" applyFill="1" applyBorder="1" applyAlignment="1">
      <alignment horizontal="center" vertical="center" wrapText="1"/>
    </xf>
    <xf numFmtId="167" fontId="47" fillId="31" borderId="2" xfId="20" applyNumberFormat="1" applyFont="1" applyFill="1" applyBorder="1" applyAlignment="1">
      <alignment horizontal="center" vertical="center" wrapText="1"/>
    </xf>
    <xf numFmtId="9" fontId="27" fillId="34" borderId="2" xfId="20" applyFont="1" applyFill="1" applyBorder="1" applyAlignment="1">
      <alignment horizontal="center" vertical="center" wrapText="1"/>
    </xf>
    <xf numFmtId="167" fontId="53" fillId="34" borderId="2" xfId="20" applyNumberFormat="1" applyFont="1" applyFill="1" applyBorder="1" applyAlignment="1">
      <alignment horizontal="center" vertical="center" wrapText="1"/>
    </xf>
    <xf numFmtId="167" fontId="47" fillId="34" borderId="2" xfId="20" applyNumberFormat="1" applyFont="1" applyFill="1" applyBorder="1" applyAlignment="1">
      <alignment horizontal="center" vertical="center" wrapText="1"/>
    </xf>
    <xf numFmtId="167" fontId="29" fillId="8" borderId="2" xfId="20" applyNumberFormat="1" applyFont="1" applyFill="1" applyBorder="1" applyAlignment="1">
      <alignment horizontal="center" vertical="center" wrapText="1"/>
    </xf>
    <xf numFmtId="9" fontId="29" fillId="8" borderId="2" xfId="20" applyFont="1" applyFill="1" applyBorder="1" applyAlignment="1">
      <alignment horizontal="center" vertical="center" wrapText="1"/>
    </xf>
    <xf numFmtId="9" fontId="47" fillId="8" borderId="2" xfId="20" applyFont="1" applyFill="1" applyBorder="1" applyAlignment="1">
      <alignment horizontal="center" vertical="center" wrapText="1"/>
    </xf>
    <xf numFmtId="9" fontId="27" fillId="8" borderId="2" xfId="20" applyFont="1" applyFill="1" applyBorder="1" applyAlignment="1">
      <alignment horizontal="center" vertical="center" wrapText="1"/>
    </xf>
    <xf numFmtId="9" fontId="3" fillId="8" borderId="2" xfId="20" applyFont="1" applyFill="1" applyBorder="1" applyAlignment="1">
      <alignment horizontal="center" vertical="center" wrapText="1"/>
    </xf>
    <xf numFmtId="44" fontId="29" fillId="8" borderId="2" xfId="22" applyFont="1" applyFill="1" applyBorder="1" applyAlignment="1">
      <alignment horizontal="left" vertical="center" wrapText="1"/>
    </xf>
    <xf numFmtId="44" fontId="27" fillId="8" borderId="2" xfId="22" applyFont="1" applyFill="1" applyBorder="1" applyAlignment="1">
      <alignment horizontal="center" vertical="center" wrapText="1"/>
    </xf>
    <xf numFmtId="44" fontId="3" fillId="31" borderId="2" xfId="22" applyFont="1" applyFill="1" applyBorder="1" applyAlignment="1">
      <alignment vertical="center" wrapText="1"/>
    </xf>
    <xf numFmtId="9" fontId="27" fillId="31" borderId="2" xfId="20" applyFont="1" applyFill="1" applyBorder="1" applyAlignment="1">
      <alignment horizontal="center" vertical="center" wrapText="1"/>
    </xf>
    <xf numFmtId="167" fontId="29" fillId="31" borderId="2" xfId="20" applyNumberFormat="1" applyFont="1" applyFill="1" applyBorder="1" applyAlignment="1">
      <alignment horizontal="center" vertical="center" wrapText="1"/>
    </xf>
    <xf numFmtId="9" fontId="29" fillId="31" borderId="2" xfId="20" applyFont="1" applyFill="1" applyBorder="1" applyAlignment="1">
      <alignment horizontal="center" vertical="center" wrapText="1"/>
    </xf>
    <xf numFmtId="9" fontId="3" fillId="31" borderId="2" xfId="20" applyFont="1" applyFill="1" applyBorder="1" applyAlignment="1">
      <alignment horizontal="center" vertical="center" wrapText="1"/>
    </xf>
    <xf numFmtId="4" fontId="45" fillId="2" borderId="83" xfId="33" applyNumberFormat="1" applyFont="1" applyFill="1" applyBorder="1" applyAlignment="1">
      <alignment horizontal="center" vertical="center" wrapText="1" readingOrder="1"/>
    </xf>
    <xf numFmtId="167" fontId="47" fillId="8" borderId="2" xfId="20" applyNumberFormat="1" applyFont="1" applyFill="1" applyBorder="1" applyAlignment="1">
      <alignment horizontal="center" vertical="center" wrapText="1"/>
    </xf>
    <xf numFmtId="166" fontId="33" fillId="28" borderId="2" xfId="23" applyNumberFormat="1" applyFont="1" applyFill="1" applyBorder="1" applyAlignment="1">
      <alignment horizontal="center" vertical="center" wrapText="1"/>
    </xf>
    <xf numFmtId="166" fontId="33" fillId="28" borderId="38" xfId="23" applyNumberFormat="1" applyFont="1" applyFill="1" applyBorder="1" applyAlignment="1">
      <alignment horizontal="center" vertical="center" wrapText="1"/>
    </xf>
    <xf numFmtId="166" fontId="33" fillId="28" borderId="48" xfId="23" applyNumberFormat="1" applyFont="1" applyFill="1" applyBorder="1" applyAlignment="1">
      <alignment horizontal="center" vertical="center" wrapText="1"/>
    </xf>
    <xf numFmtId="9" fontId="29" fillId="7" borderId="48" xfId="20" applyFont="1" applyFill="1" applyBorder="1" applyAlignment="1">
      <alignment horizontal="center" vertical="center" wrapText="1"/>
    </xf>
    <xf numFmtId="167" fontId="29" fillId="7" borderId="2" xfId="20" applyNumberFormat="1" applyFont="1" applyFill="1" applyBorder="1" applyAlignment="1">
      <alignment horizontal="center" vertical="center" wrapText="1"/>
    </xf>
    <xf numFmtId="9" fontId="29" fillId="7" borderId="2" xfId="20" applyFont="1" applyFill="1" applyBorder="1" applyAlignment="1">
      <alignment horizontal="center" vertical="center" wrapText="1"/>
    </xf>
    <xf numFmtId="9" fontId="53" fillId="41" borderId="2" xfId="20" applyFont="1" applyFill="1" applyBorder="1" applyAlignment="1">
      <alignment horizontal="center" vertical="center" wrapText="1"/>
    </xf>
    <xf numFmtId="9" fontId="47" fillId="41" borderId="2" xfId="20" applyFont="1" applyFill="1" applyBorder="1" applyAlignment="1">
      <alignment horizontal="center" vertical="center" wrapText="1"/>
    </xf>
    <xf numFmtId="167" fontId="29" fillId="41" borderId="2" xfId="20" applyNumberFormat="1" applyFont="1" applyFill="1" applyBorder="1" applyAlignment="1">
      <alignment horizontal="center" vertical="center" wrapText="1"/>
    </xf>
    <xf numFmtId="9" fontId="47" fillId="44" borderId="38" xfId="20" applyFont="1" applyFill="1" applyBorder="1" applyAlignment="1">
      <alignment horizontal="center" vertical="center" wrapText="1"/>
    </xf>
    <xf numFmtId="0" fontId="6" fillId="2" borderId="0" xfId="0" applyFont="1" applyFill="1"/>
    <xf numFmtId="4" fontId="5" fillId="2" borderId="0" xfId="0" applyNumberFormat="1" applyFont="1" applyFill="1"/>
    <xf numFmtId="0" fontId="4" fillId="4"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8"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3" xfId="0" applyFont="1" applyFill="1" applyBorder="1" applyAlignment="1">
      <alignment horizontal="center" vertical="center" wrapText="1"/>
    </xf>
    <xf numFmtId="4" fontId="4" fillId="4" borderId="4"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20" fillId="2" borderId="3" xfId="0" applyFont="1" applyFill="1" applyBorder="1" applyAlignment="1">
      <alignment horizontal="center" vertical="center" wrapText="1"/>
    </xf>
    <xf numFmtId="0" fontId="5" fillId="2" borderId="3" xfId="0" applyFont="1" applyFill="1" applyBorder="1"/>
    <xf numFmtId="0" fontId="5" fillId="7" borderId="3" xfId="0" applyFont="1" applyFill="1" applyBorder="1" applyAlignment="1">
      <alignment horizontal="center" vertical="center" wrapText="1"/>
    </xf>
    <xf numFmtId="0" fontId="9" fillId="7" borderId="3" xfId="0" applyFont="1" applyFill="1" applyBorder="1" applyAlignment="1">
      <alignment horizontal="center" vertical="center"/>
    </xf>
    <xf numFmtId="0" fontId="5" fillId="7" borderId="102" xfId="0" applyFont="1" applyFill="1" applyBorder="1" applyAlignment="1">
      <alignment horizontal="center" vertical="center"/>
    </xf>
    <xf numFmtId="0" fontId="5" fillId="7" borderId="3" xfId="0" applyFont="1" applyFill="1" applyBorder="1" applyAlignment="1">
      <alignment horizontal="center" vertical="center"/>
    </xf>
    <xf numFmtId="0" fontId="5" fillId="8" borderId="3" xfId="0" applyFont="1" applyFill="1" applyBorder="1" applyAlignment="1">
      <alignment horizontal="center"/>
    </xf>
    <xf numFmtId="0" fontId="7" fillId="8" borderId="3" xfId="0" applyFont="1" applyFill="1" applyBorder="1" applyAlignment="1">
      <alignment horizontal="center" vertical="center" wrapText="1"/>
    </xf>
    <xf numFmtId="0" fontId="5" fillId="8" borderId="2" xfId="2" applyFont="1" applyFill="1" applyBorder="1" applyAlignment="1">
      <alignment horizontal="center"/>
    </xf>
    <xf numFmtId="0" fontId="5" fillId="8" borderId="2" xfId="2" applyFont="1" applyFill="1" applyBorder="1" applyAlignment="1">
      <alignment horizontal="center" vertical="center"/>
    </xf>
    <xf numFmtId="0" fontId="5" fillId="8" borderId="4" xfId="0" applyFont="1" applyFill="1" applyBorder="1" applyAlignment="1">
      <alignment horizontal="center"/>
    </xf>
    <xf numFmtId="0" fontId="7" fillId="8" borderId="4" xfId="0" applyFont="1" applyFill="1" applyBorder="1" applyAlignment="1">
      <alignment horizontal="center" vertical="center" wrapText="1"/>
    </xf>
    <xf numFmtId="0" fontId="5" fillId="8" borderId="4" xfId="29"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0" fontId="20" fillId="2" borderId="8" xfId="0" applyFont="1" applyFill="1" applyBorder="1" applyAlignment="1">
      <alignment horizontal="center" vertical="center" wrapText="1"/>
    </xf>
    <xf numFmtId="0" fontId="5" fillId="2" borderId="8" xfId="0" applyFont="1" applyFill="1" applyBorder="1"/>
    <xf numFmtId="0" fontId="59" fillId="9" borderId="2" xfId="2" applyFont="1" applyFill="1" applyBorder="1" applyAlignment="1">
      <alignment horizontal="center" vertical="center"/>
    </xf>
    <xf numFmtId="0" fontId="17" fillId="9" borderId="2" xfId="2" applyFont="1" applyFill="1" applyBorder="1" applyAlignment="1">
      <alignment horizontal="center" vertical="center"/>
    </xf>
    <xf numFmtId="0" fontId="5" fillId="2" borderId="102" xfId="0" applyFont="1" applyFill="1" applyBorder="1"/>
    <xf numFmtId="0" fontId="59" fillId="47" borderId="2" xfId="2" applyFont="1" applyFill="1" applyBorder="1" applyAlignment="1">
      <alignment horizontal="center" vertical="center"/>
    </xf>
    <xf numFmtId="0" fontId="59" fillId="47" borderId="2" xfId="2" applyFont="1" applyFill="1" applyBorder="1" applyAlignment="1">
      <alignment horizontal="center" vertical="center" wrapText="1"/>
    </xf>
    <xf numFmtId="0" fontId="17" fillId="47" borderId="2" xfId="2" applyFont="1" applyFill="1" applyBorder="1" applyAlignment="1">
      <alignment horizontal="center" vertical="center"/>
    </xf>
    <xf numFmtId="0" fontId="13" fillId="0" borderId="48" xfId="0" applyFont="1" applyBorder="1" applyAlignment="1">
      <alignment vertical="center"/>
    </xf>
    <xf numFmtId="0" fontId="13" fillId="0" borderId="2" xfId="0" applyFont="1" applyBorder="1" applyAlignment="1">
      <alignment vertical="center"/>
    </xf>
    <xf numFmtId="0" fontId="13" fillId="0" borderId="1" xfId="0" applyFont="1" applyBorder="1" applyAlignment="1">
      <alignment vertical="center"/>
    </xf>
    <xf numFmtId="0" fontId="17" fillId="2" borderId="38" xfId="2" applyFont="1" applyFill="1" applyBorder="1"/>
    <xf numFmtId="0" fontId="17" fillId="2" borderId="0" xfId="0" applyFont="1" applyFill="1"/>
    <xf numFmtId="0" fontId="59" fillId="9" borderId="2" xfId="2" applyFont="1" applyFill="1" applyBorder="1" applyAlignment="1">
      <alignment horizontal="center" vertical="center" wrapText="1"/>
    </xf>
    <xf numFmtId="164" fontId="5" fillId="2" borderId="0" xfId="0" applyNumberFormat="1" applyFont="1" applyFill="1"/>
    <xf numFmtId="44" fontId="5" fillId="2" borderId="0" xfId="0" applyNumberFormat="1" applyFont="1" applyFill="1"/>
    <xf numFmtId="0" fontId="60" fillId="3" borderId="0" xfId="0" applyFont="1" applyFill="1" applyAlignment="1">
      <alignment horizontal="center" vertical="center"/>
    </xf>
    <xf numFmtId="4" fontId="60" fillId="3" borderId="0" xfId="0" applyNumberFormat="1" applyFont="1" applyFill="1" applyAlignment="1">
      <alignment vertical="center"/>
    </xf>
    <xf numFmtId="4" fontId="50" fillId="7" borderId="2" xfId="0" applyNumberFormat="1" applyFont="1" applyFill="1" applyBorder="1"/>
    <xf numFmtId="4" fontId="50" fillId="7" borderId="8" xfId="29" applyNumberFormat="1" applyFont="1" applyFill="1" applyBorder="1"/>
    <xf numFmtId="4" fontId="50" fillId="7" borderId="3" xfId="29" applyNumberFormat="1" applyFont="1" applyFill="1" applyBorder="1"/>
    <xf numFmtId="4" fontId="50" fillId="7" borderId="4" xfId="29" applyNumberFormat="1" applyFont="1" applyFill="1" applyBorder="1"/>
    <xf numFmtId="4" fontId="50" fillId="7" borderId="2" xfId="29" applyNumberFormat="1" applyFont="1" applyFill="1" applyBorder="1"/>
    <xf numFmtId="4" fontId="50" fillId="8" borderId="2" xfId="29" applyNumberFormat="1" applyFont="1" applyFill="1" applyBorder="1" applyAlignment="1">
      <alignment horizontal="right" vertical="center"/>
    </xf>
    <xf numFmtId="4" fontId="53" fillId="9" borderId="2" xfId="2" applyNumberFormat="1" applyFont="1" applyFill="1" applyBorder="1" applyAlignment="1">
      <alignment horizontal="right" vertical="center"/>
    </xf>
    <xf numFmtId="4" fontId="53" fillId="47" borderId="2" xfId="2" applyNumberFormat="1" applyFont="1" applyFill="1" applyBorder="1" applyAlignment="1">
      <alignment horizontal="right" vertical="center"/>
    </xf>
    <xf numFmtId="0" fontId="25" fillId="0" borderId="0" xfId="38" applyFont="1"/>
    <xf numFmtId="165" fontId="33" fillId="19" borderId="57" xfId="38" applyNumberFormat="1" applyFont="1" applyFill="1" applyBorder="1" applyAlignment="1">
      <alignment horizontal="center" vertical="top" wrapText="1"/>
    </xf>
    <xf numFmtId="165" fontId="33" fillId="19" borderId="100" xfId="38" applyNumberFormat="1" applyFont="1" applyFill="1" applyBorder="1" applyAlignment="1">
      <alignment horizontal="center" vertical="top" wrapText="1"/>
    </xf>
    <xf numFmtId="165" fontId="33" fillId="26" borderId="59" xfId="38" applyNumberFormat="1" applyFont="1" applyFill="1" applyBorder="1" applyAlignment="1">
      <alignment horizontal="center" vertical="top" wrapText="1"/>
    </xf>
    <xf numFmtId="165" fontId="33" fillId="28" borderId="2" xfId="38" applyNumberFormat="1" applyFont="1" applyFill="1" applyBorder="1" applyAlignment="1">
      <alignment horizontal="center" vertical="top" wrapText="1"/>
    </xf>
    <xf numFmtId="165" fontId="33" fillId="31" borderId="2" xfId="38" applyNumberFormat="1" applyFont="1" applyFill="1" applyBorder="1" applyAlignment="1">
      <alignment horizontal="center" vertical="top" wrapText="1"/>
    </xf>
    <xf numFmtId="165" fontId="33" fillId="34" borderId="2" xfId="38" applyNumberFormat="1" applyFont="1" applyFill="1" applyBorder="1" applyAlignment="1">
      <alignment horizontal="center" vertical="top" wrapText="1"/>
    </xf>
    <xf numFmtId="165" fontId="33" fillId="41" borderId="2" xfId="38" applyNumberFormat="1" applyFont="1" applyFill="1" applyBorder="1" applyAlignment="1">
      <alignment horizontal="center" vertical="top" wrapText="1"/>
    </xf>
    <xf numFmtId="165" fontId="33" fillId="44" borderId="38" xfId="38" applyNumberFormat="1" applyFont="1" applyFill="1" applyBorder="1" applyAlignment="1">
      <alignment horizontal="center" vertical="top" wrapText="1"/>
    </xf>
    <xf numFmtId="0" fontId="33" fillId="8" borderId="48" xfId="38" applyFont="1" applyFill="1" applyBorder="1" applyAlignment="1">
      <alignment horizontal="center" vertical="top" wrapText="1"/>
    </xf>
    <xf numFmtId="0" fontId="33" fillId="8" borderId="2" xfId="38" applyFont="1" applyFill="1" applyBorder="1" applyAlignment="1">
      <alignment horizontal="center" vertical="top" wrapText="1"/>
    </xf>
    <xf numFmtId="0" fontId="33" fillId="8" borderId="38" xfId="38" applyFont="1" applyFill="1" applyBorder="1" applyAlignment="1">
      <alignment horizontal="center" vertical="top" wrapText="1"/>
    </xf>
    <xf numFmtId="165" fontId="33" fillId="31" borderId="48" xfId="38" applyNumberFormat="1" applyFont="1" applyFill="1" applyBorder="1" applyAlignment="1">
      <alignment horizontal="center" vertical="top" wrapText="1"/>
    </xf>
    <xf numFmtId="165" fontId="33" fillId="31" borderId="38" xfId="38" applyNumberFormat="1" applyFont="1" applyFill="1" applyBorder="1" applyAlignment="1">
      <alignment horizontal="center" vertical="top" wrapText="1"/>
    </xf>
    <xf numFmtId="165" fontId="33" fillId="7" borderId="48" xfId="38" applyNumberFormat="1" applyFont="1" applyFill="1" applyBorder="1" applyAlignment="1">
      <alignment horizontal="center" vertical="top" wrapText="1"/>
    </xf>
    <xf numFmtId="165" fontId="33" fillId="7" borderId="2" xfId="38" applyNumberFormat="1" applyFont="1" applyFill="1" applyBorder="1" applyAlignment="1">
      <alignment horizontal="center" vertical="top" wrapText="1"/>
    </xf>
    <xf numFmtId="165" fontId="33" fillId="41" borderId="38" xfId="38" applyNumberFormat="1" applyFont="1" applyFill="1" applyBorder="1" applyAlignment="1">
      <alignment horizontal="center" vertical="top" wrapText="1"/>
    </xf>
    <xf numFmtId="165" fontId="33" fillId="44" borderId="48" xfId="38" applyNumberFormat="1" applyFont="1" applyFill="1" applyBorder="1" applyAlignment="1">
      <alignment horizontal="center" vertical="top" wrapText="1"/>
    </xf>
    <xf numFmtId="0" fontId="17" fillId="2" borderId="0" xfId="38" applyFont="1" applyFill="1"/>
    <xf numFmtId="0" fontId="5" fillId="2" borderId="0" xfId="38" applyFont="1" applyFill="1"/>
    <xf numFmtId="0" fontId="46" fillId="2" borderId="0" xfId="38" applyFont="1" applyFill="1" applyAlignment="1">
      <alignment horizontal="left" vertical="center" wrapText="1" readingOrder="1"/>
    </xf>
    <xf numFmtId="4" fontId="45" fillId="2" borderId="83" xfId="38" applyNumberFormat="1" applyFont="1" applyFill="1" applyBorder="1" applyAlignment="1">
      <alignment horizontal="center" vertical="center" wrapText="1" readingOrder="1"/>
    </xf>
    <xf numFmtId="0" fontId="17" fillId="2" borderId="0" xfId="38" applyFont="1" applyFill="1" applyAlignment="1">
      <alignment horizontal="center" vertical="top"/>
    </xf>
    <xf numFmtId="165" fontId="47" fillId="18" borderId="0" xfId="38" applyNumberFormat="1" applyFont="1" applyFill="1" applyAlignment="1">
      <alignment horizontal="center" vertical="center" wrapText="1"/>
    </xf>
    <xf numFmtId="0" fontId="43" fillId="0" borderId="0" xfId="38" applyFont="1" applyAlignment="1">
      <alignment horizontal="center" vertical="center" wrapText="1" readingOrder="1"/>
    </xf>
    <xf numFmtId="4" fontId="43" fillId="2" borderId="0" xfId="38" applyNumberFormat="1" applyFont="1" applyFill="1" applyAlignment="1">
      <alignment horizontal="center" vertical="center" wrapText="1" readingOrder="1"/>
    </xf>
    <xf numFmtId="4" fontId="46" fillId="2" borderId="0" xfId="38" applyNumberFormat="1" applyFont="1" applyFill="1" applyAlignment="1">
      <alignment horizontal="left" vertical="center" wrapText="1" readingOrder="1"/>
    </xf>
    <xf numFmtId="0" fontId="29" fillId="0" borderId="0" xfId="38" applyFont="1" applyAlignment="1">
      <alignment horizontal="center" vertical="top"/>
    </xf>
    <xf numFmtId="0" fontId="29" fillId="0" borderId="0" xfId="38" applyFont="1"/>
    <xf numFmtId="0" fontId="29" fillId="0" borderId="0" xfId="38" applyFont="1" applyAlignment="1">
      <alignment vertical="center"/>
    </xf>
    <xf numFmtId="0" fontId="29" fillId="0" borderId="0" xfId="38" applyFont="1" applyAlignment="1">
      <alignment horizontal="left" vertical="center"/>
    </xf>
    <xf numFmtId="0" fontId="27" fillId="0" borderId="0" xfId="38" applyFont="1"/>
    <xf numFmtId="0" fontId="27" fillId="0" borderId="0" xfId="38" applyFont="1" applyAlignment="1">
      <alignment horizontal="center" vertical="top"/>
    </xf>
    <xf numFmtId="0" fontId="30" fillId="0" borderId="0" xfId="38" applyFont="1"/>
    <xf numFmtId="0" fontId="29" fillId="0" borderId="0" xfId="38" applyFont="1" applyAlignment="1">
      <alignment horizontal="left"/>
    </xf>
    <xf numFmtId="0" fontId="29" fillId="0" borderId="0" xfId="38" applyFont="1" applyAlignment="1">
      <alignment horizontal="center"/>
    </xf>
    <xf numFmtId="0" fontId="54" fillId="0" borderId="0" xfId="38" applyFont="1"/>
    <xf numFmtId="0" fontId="55" fillId="0" borderId="0" xfId="38" applyFont="1"/>
    <xf numFmtId="0" fontId="25" fillId="0" borderId="0" xfId="38" applyFont="1" applyAlignment="1">
      <alignment horizontal="left"/>
    </xf>
    <xf numFmtId="0" fontId="25" fillId="0" borderId="0" xfId="38" applyFont="1" applyAlignment="1">
      <alignment horizontal="center"/>
    </xf>
    <xf numFmtId="0" fontId="25" fillId="0" borderId="0" xfId="38" applyFont="1" applyAlignment="1">
      <alignment horizontal="center" vertical="top"/>
    </xf>
    <xf numFmtId="0" fontId="25" fillId="0" borderId="0" xfId="38" applyFont="1" applyAlignment="1">
      <alignment vertical="center"/>
    </xf>
    <xf numFmtId="0" fontId="25" fillId="0" borderId="0" xfId="38" applyFont="1" applyAlignment="1">
      <alignment horizontal="left" vertical="center"/>
    </xf>
    <xf numFmtId="4" fontId="45" fillId="2" borderId="2" xfId="33" applyNumberFormat="1" applyFont="1" applyFill="1" applyBorder="1" applyAlignment="1">
      <alignment horizontal="center" vertical="center" wrapText="1" readingOrder="1"/>
    </xf>
    <xf numFmtId="4" fontId="45" fillId="2" borderId="2" xfId="38" applyNumberFormat="1" applyFont="1" applyFill="1" applyBorder="1" applyAlignment="1">
      <alignment horizontal="center" vertical="center" wrapText="1" readingOrder="1"/>
    </xf>
    <xf numFmtId="0" fontId="56" fillId="0" borderId="0" xfId="35"/>
    <xf numFmtId="0" fontId="56" fillId="21" borderId="42" xfId="35" applyFill="1" applyBorder="1"/>
    <xf numFmtId="0" fontId="56" fillId="21" borderId="43" xfId="35" applyFill="1" applyBorder="1"/>
    <xf numFmtId="0" fontId="56" fillId="21" borderId="44" xfId="35" applyFill="1" applyBorder="1"/>
    <xf numFmtId="0" fontId="56" fillId="21" borderId="45" xfId="35" applyFill="1" applyBorder="1"/>
    <xf numFmtId="0" fontId="56" fillId="21" borderId="0" xfId="35" applyFill="1"/>
    <xf numFmtId="0" fontId="56" fillId="21" borderId="46" xfId="35" applyFill="1" applyBorder="1"/>
    <xf numFmtId="0" fontId="35" fillId="21" borderId="0" xfId="35" applyFont="1" applyFill="1"/>
    <xf numFmtId="0" fontId="62" fillId="21" borderId="0" xfId="35" applyFont="1" applyFill="1" applyAlignment="1">
      <alignment horizontal="center"/>
    </xf>
    <xf numFmtId="0" fontId="63" fillId="21" borderId="0" xfId="35" applyFont="1" applyFill="1" applyAlignment="1" applyProtection="1">
      <alignment horizontal="center"/>
      <protection locked="0"/>
    </xf>
    <xf numFmtId="0" fontId="30" fillId="21" borderId="0" xfId="35" applyFont="1" applyFill="1"/>
    <xf numFmtId="0" fontId="26" fillId="21" borderId="0" xfId="35" applyFont="1" applyFill="1"/>
    <xf numFmtId="0" fontId="26" fillId="21" borderId="0" xfId="35" applyFont="1" applyFill="1" applyAlignment="1">
      <alignment horizontal="center"/>
    </xf>
    <xf numFmtId="0" fontId="31" fillId="21" borderId="0" xfId="35" applyFont="1" applyFill="1"/>
    <xf numFmtId="0" fontId="56" fillId="21" borderId="39" xfId="35" applyFill="1" applyBorder="1"/>
    <xf numFmtId="0" fontId="56" fillId="21" borderId="40" xfId="35" applyFill="1" applyBorder="1"/>
    <xf numFmtId="0" fontId="64" fillId="21" borderId="40" xfId="35" applyFont="1" applyFill="1" applyBorder="1" applyAlignment="1">
      <alignment horizontal="right"/>
    </xf>
    <xf numFmtId="0" fontId="65" fillId="21" borderId="41" xfId="35" applyFont="1" applyFill="1" applyBorder="1"/>
    <xf numFmtId="0" fontId="3" fillId="0" borderId="0" xfId="41"/>
    <xf numFmtId="0" fontId="30" fillId="21" borderId="65" xfId="41" applyFont="1" applyFill="1" applyBorder="1" applyAlignment="1">
      <alignment horizontal="center" vertical="center" wrapText="1"/>
    </xf>
    <xf numFmtId="0" fontId="3" fillId="0" borderId="0" xfId="41" applyAlignment="1">
      <alignment horizontal="center"/>
    </xf>
    <xf numFmtId="0" fontId="30" fillId="0" borderId="42" xfId="41" applyFont="1" applyBorder="1" applyAlignment="1">
      <alignment vertical="center"/>
    </xf>
    <xf numFmtId="0" fontId="30" fillId="0" borderId="43" xfId="41" applyFont="1" applyBorder="1" applyAlignment="1">
      <alignment vertical="center"/>
    </xf>
    <xf numFmtId="0" fontId="30" fillId="0" borderId="44" xfId="41" applyFont="1" applyBorder="1" applyAlignment="1">
      <alignment vertical="center"/>
    </xf>
    <xf numFmtId="0" fontId="3" fillId="0" borderId="0" xfId="41" applyAlignment="1">
      <alignment vertical="center"/>
    </xf>
    <xf numFmtId="0" fontId="67" fillId="0" borderId="46" xfId="41" applyFont="1" applyBorder="1" applyAlignment="1">
      <alignment horizontal="left" vertical="center" wrapText="1"/>
    </xf>
    <xf numFmtId="0" fontId="30" fillId="0" borderId="45" xfId="41" applyFont="1" applyBorder="1" applyAlignment="1">
      <alignment horizontal="center" vertical="center" wrapText="1"/>
    </xf>
    <xf numFmtId="0" fontId="30" fillId="0" borderId="0" xfId="41" applyFont="1" applyAlignment="1">
      <alignment horizontal="left" vertical="center"/>
    </xf>
    <xf numFmtId="0" fontId="29" fillId="0" borderId="46" xfId="41" applyFont="1" applyBorder="1" applyAlignment="1">
      <alignment horizontal="left" vertical="center" wrapText="1"/>
    </xf>
    <xf numFmtId="0" fontId="30" fillId="0" borderId="45" xfId="41" applyFont="1" applyBorder="1" applyAlignment="1">
      <alignment vertical="center"/>
    </xf>
    <xf numFmtId="0" fontId="3" fillId="0" borderId="45" xfId="41" applyBorder="1" applyAlignment="1">
      <alignment vertical="center"/>
    </xf>
    <xf numFmtId="0" fontId="3" fillId="0" borderId="39" xfId="41" applyBorder="1"/>
    <xf numFmtId="0" fontId="3" fillId="0" borderId="40" xfId="41" applyBorder="1"/>
    <xf numFmtId="0" fontId="29" fillId="0" borderId="41" xfId="41" applyFont="1" applyBorder="1" applyAlignment="1">
      <alignment horizontal="left" vertical="center" wrapText="1"/>
    </xf>
    <xf numFmtId="0" fontId="3" fillId="0" borderId="0" xfId="41" applyAlignment="1">
      <alignment wrapText="1"/>
    </xf>
    <xf numFmtId="0" fontId="14" fillId="21" borderId="55" xfId="42" applyFont="1" applyFill="1" applyBorder="1" applyAlignment="1">
      <alignment horizontal="center" vertical="center" wrapText="1"/>
    </xf>
    <xf numFmtId="1" fontId="31" fillId="11" borderId="57" xfId="33" applyNumberFormat="1" applyFont="1" applyFill="1" applyBorder="1" applyAlignment="1">
      <alignment horizontal="center" vertical="center" wrapText="1"/>
    </xf>
    <xf numFmtId="0" fontId="14" fillId="21" borderId="1" xfId="42" applyFont="1" applyFill="1" applyBorder="1" applyAlignment="1">
      <alignment horizontal="center" vertical="center" wrapText="1"/>
    </xf>
    <xf numFmtId="0" fontId="25" fillId="0" borderId="0" xfId="42" applyFont="1"/>
    <xf numFmtId="0" fontId="25" fillId="0" borderId="0" xfId="42" applyFont="1" applyAlignment="1">
      <alignment horizontal="left" vertical="center"/>
    </xf>
    <xf numFmtId="0" fontId="25" fillId="0" borderId="0" xfId="42" applyFont="1" applyAlignment="1">
      <alignment vertical="center"/>
    </xf>
    <xf numFmtId="0" fontId="25" fillId="0" borderId="0" xfId="42" applyFont="1" applyAlignment="1">
      <alignment horizontal="center"/>
    </xf>
    <xf numFmtId="0" fontId="25" fillId="0" borderId="0" xfId="42" applyFont="1" applyAlignment="1">
      <alignment horizontal="left"/>
    </xf>
    <xf numFmtId="0" fontId="55" fillId="0" borderId="0" xfId="42" applyFont="1"/>
    <xf numFmtId="0" fontId="54" fillId="0" borderId="0" xfId="42" applyFont="1"/>
    <xf numFmtId="0" fontId="5" fillId="2" borderId="0" xfId="42" applyFont="1" applyFill="1"/>
    <xf numFmtId="0" fontId="17" fillId="2" borderId="0" xfId="42" applyFont="1" applyFill="1"/>
    <xf numFmtId="0" fontId="46" fillId="2" borderId="0" xfId="42" applyFont="1" applyFill="1" applyAlignment="1">
      <alignment horizontal="left" vertical="center" wrapText="1" readingOrder="1"/>
    </xf>
    <xf numFmtId="4" fontId="43" fillId="2" borderId="0" xfId="42" applyNumberFormat="1" applyFont="1" applyFill="1" applyAlignment="1">
      <alignment horizontal="center" vertical="center" wrapText="1" readingOrder="1"/>
    </xf>
    <xf numFmtId="0" fontId="5" fillId="0" borderId="0" xfId="42" applyFont="1"/>
    <xf numFmtId="0" fontId="17" fillId="0" borderId="0" xfId="42" applyFont="1"/>
    <xf numFmtId="4" fontId="44" fillId="0" borderId="0" xfId="42" applyNumberFormat="1" applyFont="1" applyAlignment="1">
      <alignment horizontal="left" vertical="center" wrapText="1" readingOrder="1"/>
    </xf>
    <xf numFmtId="167" fontId="44" fillId="0" borderId="0" xfId="20" applyNumberFormat="1" applyFont="1" applyFill="1" applyBorder="1" applyAlignment="1">
      <alignment horizontal="center" vertical="center" wrapText="1" readingOrder="1"/>
    </xf>
    <xf numFmtId="4" fontId="68" fillId="0" borderId="0" xfId="42" applyNumberFormat="1" applyFont="1" applyAlignment="1">
      <alignment horizontal="center" vertical="center" wrapText="1" readingOrder="1"/>
    </xf>
    <xf numFmtId="4" fontId="38" fillId="0" borderId="0" xfId="42" applyNumberFormat="1" applyFont="1" applyAlignment="1">
      <alignment horizontal="center" vertical="center" wrapText="1" readingOrder="1"/>
    </xf>
    <xf numFmtId="165" fontId="42" fillId="0" borderId="0" xfId="42" applyNumberFormat="1" applyFont="1" applyAlignment="1">
      <alignment horizontal="center" vertical="center" wrapText="1"/>
    </xf>
    <xf numFmtId="4" fontId="44" fillId="2" borderId="0" xfId="42" applyNumberFormat="1" applyFont="1" applyFill="1" applyAlignment="1">
      <alignment horizontal="left" vertical="center" wrapText="1" readingOrder="1"/>
    </xf>
    <xf numFmtId="4" fontId="68" fillId="23" borderId="65" xfId="42" applyNumberFormat="1" applyFont="1" applyFill="1" applyBorder="1" applyAlignment="1">
      <alignment horizontal="center" vertical="center" wrapText="1" readingOrder="1"/>
    </xf>
    <xf numFmtId="4" fontId="38" fillId="23" borderId="38" xfId="42" applyNumberFormat="1" applyFont="1" applyFill="1" applyBorder="1" applyAlignment="1">
      <alignment horizontal="center" vertical="center" wrapText="1" readingOrder="1"/>
    </xf>
    <xf numFmtId="4" fontId="68" fillId="23" borderId="38" xfId="42" applyNumberFormat="1" applyFont="1" applyFill="1" applyBorder="1" applyAlignment="1">
      <alignment horizontal="center" vertical="center" wrapText="1" readingOrder="1"/>
    </xf>
    <xf numFmtId="4" fontId="68" fillId="23" borderId="62" xfId="42" applyNumberFormat="1" applyFont="1" applyFill="1" applyBorder="1" applyAlignment="1">
      <alignment horizontal="center" vertical="center" wrapText="1" readingOrder="1"/>
    </xf>
    <xf numFmtId="4" fontId="51" fillId="0" borderId="2" xfId="42" applyNumberFormat="1" applyFont="1" applyBorder="1" applyAlignment="1">
      <alignment horizontal="center" vertical="center" wrapText="1" readingOrder="1"/>
    </xf>
    <xf numFmtId="4" fontId="51" fillId="2" borderId="2" xfId="42" applyNumberFormat="1" applyFont="1" applyFill="1" applyBorder="1" applyAlignment="1">
      <alignment horizontal="center" vertical="center" wrapText="1" readingOrder="1"/>
    </xf>
    <xf numFmtId="166" fontId="46" fillId="0" borderId="0" xfId="42" applyNumberFormat="1" applyFont="1" applyAlignment="1">
      <alignment horizontal="right" vertical="center" wrapText="1" readingOrder="1"/>
    </xf>
    <xf numFmtId="0" fontId="46" fillId="0" borderId="0" xfId="42" applyFont="1" applyAlignment="1">
      <alignment horizontal="center" vertical="center" wrapText="1" readingOrder="1"/>
    </xf>
    <xf numFmtId="0" fontId="46" fillId="0" borderId="0" xfId="42" applyFont="1" applyAlignment="1">
      <alignment horizontal="left" vertical="center" wrapText="1" readingOrder="1"/>
    </xf>
    <xf numFmtId="4" fontId="45" fillId="2" borderId="0" xfId="42" applyNumberFormat="1" applyFont="1" applyFill="1" applyAlignment="1">
      <alignment horizontal="center" vertical="center" wrapText="1" readingOrder="1"/>
    </xf>
    <xf numFmtId="166" fontId="30" fillId="19" borderId="0" xfId="43" applyNumberFormat="1" applyFont="1" applyFill="1" applyBorder="1" applyAlignment="1">
      <alignment horizontal="center" vertical="center" wrapText="1"/>
    </xf>
    <xf numFmtId="4" fontId="41" fillId="0" borderId="0" xfId="42" applyNumberFormat="1" applyFont="1" applyAlignment="1">
      <alignment horizontal="left" vertical="center" wrapText="1" readingOrder="1"/>
    </xf>
    <xf numFmtId="166" fontId="46" fillId="2" borderId="0" xfId="42" applyNumberFormat="1" applyFont="1" applyFill="1" applyAlignment="1">
      <alignment horizontal="left" vertical="center" wrapText="1" readingOrder="1"/>
    </xf>
    <xf numFmtId="4" fontId="40" fillId="2" borderId="0" xfId="42" applyNumberFormat="1" applyFont="1" applyFill="1" applyAlignment="1">
      <alignment horizontal="left" vertical="center" wrapText="1" readingOrder="1"/>
    </xf>
    <xf numFmtId="4" fontId="43" fillId="0" borderId="0" xfId="42" applyNumberFormat="1" applyFont="1" applyAlignment="1">
      <alignment horizontal="left" vertical="center" wrapText="1" readingOrder="1"/>
    </xf>
    <xf numFmtId="0" fontId="43" fillId="0" borderId="0" xfId="42" applyFont="1" applyAlignment="1">
      <alignment horizontal="left" vertical="center" wrapText="1" readingOrder="1"/>
    </xf>
    <xf numFmtId="4" fontId="43" fillId="2" borderId="0" xfId="42" applyNumberFormat="1" applyFont="1" applyFill="1" applyAlignment="1">
      <alignment vertical="center" wrapText="1" readingOrder="1"/>
    </xf>
    <xf numFmtId="4" fontId="46" fillId="0" borderId="0" xfId="42" applyNumberFormat="1" applyFont="1" applyAlignment="1">
      <alignment horizontal="left" vertical="center" wrapText="1" readingOrder="1"/>
    </xf>
    <xf numFmtId="4" fontId="40" fillId="0" borderId="0" xfId="42" applyNumberFormat="1" applyFont="1" applyAlignment="1">
      <alignment horizontal="left" vertical="center" wrapText="1" readingOrder="1"/>
    </xf>
    <xf numFmtId="0" fontId="40" fillId="0" borderId="0" xfId="42" applyFont="1" applyAlignment="1">
      <alignment horizontal="left" vertical="center" wrapText="1" readingOrder="1"/>
    </xf>
    <xf numFmtId="0" fontId="38" fillId="0" borderId="0" xfId="42" applyFont="1" applyAlignment="1">
      <alignment horizontal="left" vertical="center" wrapText="1" readingOrder="1"/>
    </xf>
    <xf numFmtId="165" fontId="47" fillId="22" borderId="62" xfId="42" applyNumberFormat="1" applyFont="1" applyFill="1" applyBorder="1" applyAlignment="1">
      <alignment horizontal="center" vertical="center" wrapText="1"/>
    </xf>
    <xf numFmtId="0" fontId="46" fillId="2" borderId="44" xfId="42" applyFont="1" applyFill="1" applyBorder="1" applyAlignment="1">
      <alignment horizontal="left" vertical="center" wrapText="1" readingOrder="1"/>
    </xf>
    <xf numFmtId="0" fontId="39" fillId="0" borderId="43" xfId="42" applyFont="1" applyBorder="1" applyAlignment="1">
      <alignment horizontal="center" vertical="center" wrapText="1" readingOrder="1"/>
    </xf>
    <xf numFmtId="0" fontId="39" fillId="2" borderId="44" xfId="42" applyFont="1" applyFill="1" applyBorder="1" applyAlignment="1">
      <alignment horizontal="center" vertical="center" wrapText="1" readingOrder="1"/>
    </xf>
    <xf numFmtId="0" fontId="39" fillId="2" borderId="43" xfId="42" applyFont="1" applyFill="1" applyBorder="1" applyAlignment="1">
      <alignment horizontal="center" vertical="center" wrapText="1" readingOrder="1"/>
    </xf>
    <xf numFmtId="165" fontId="42" fillId="18" borderId="43" xfId="42" applyNumberFormat="1" applyFont="1" applyFill="1" applyBorder="1" applyAlignment="1">
      <alignment horizontal="center" vertical="center" wrapText="1"/>
    </xf>
    <xf numFmtId="165" fontId="42" fillId="18" borderId="42" xfId="42" applyNumberFormat="1" applyFont="1" applyFill="1" applyBorder="1" applyAlignment="1">
      <alignment horizontal="center" vertical="center" wrapText="1"/>
    </xf>
    <xf numFmtId="1" fontId="30" fillId="17" borderId="0" xfId="42" applyNumberFormat="1" applyFont="1" applyFill="1" applyAlignment="1">
      <alignment horizontal="center" vertical="center" wrapText="1"/>
    </xf>
    <xf numFmtId="0" fontId="38" fillId="2" borderId="0" xfId="42" applyFont="1" applyFill="1" applyAlignment="1">
      <alignment horizontal="center" vertical="center" wrapText="1" readingOrder="1"/>
    </xf>
    <xf numFmtId="0" fontId="40" fillId="2" borderId="0" xfId="42" applyFont="1" applyFill="1" applyAlignment="1">
      <alignment horizontal="center" vertical="center" wrapText="1" readingOrder="1"/>
    </xf>
    <xf numFmtId="1" fontId="27" fillId="17" borderId="45" xfId="42" applyNumberFormat="1" applyFont="1" applyFill="1" applyBorder="1" applyAlignment="1">
      <alignment horizontal="center" vertical="center" wrapText="1"/>
    </xf>
    <xf numFmtId="165" fontId="24" fillId="0" borderId="0" xfId="42" applyNumberFormat="1" applyFont="1" applyAlignment="1">
      <alignment horizontal="center" vertical="center" wrapText="1"/>
    </xf>
    <xf numFmtId="1" fontId="32" fillId="11" borderId="59" xfId="42" applyNumberFormat="1" applyFont="1" applyFill="1" applyBorder="1" applyAlignment="1">
      <alignment horizontal="center" vertical="center" wrapText="1"/>
    </xf>
    <xf numFmtId="0" fontId="38" fillId="0" borderId="0" xfId="42" applyFont="1" applyAlignment="1">
      <alignment horizontal="center" vertical="center" wrapText="1" readingOrder="1"/>
    </xf>
    <xf numFmtId="165" fontId="42" fillId="18" borderId="0" xfId="42" applyNumberFormat="1" applyFont="1" applyFill="1" applyAlignment="1">
      <alignment horizontal="center" vertical="center" wrapText="1"/>
    </xf>
    <xf numFmtId="166" fontId="46" fillId="0" borderId="0" xfId="42" applyNumberFormat="1" applyFont="1" applyAlignment="1">
      <alignment horizontal="left" vertical="center" wrapText="1" readingOrder="1"/>
    </xf>
    <xf numFmtId="4" fontId="43" fillId="15" borderId="34" xfId="42" applyNumberFormat="1" applyFont="1" applyFill="1" applyBorder="1" applyAlignment="1">
      <alignment horizontal="center" vertical="center" wrapText="1" readingOrder="1"/>
    </xf>
    <xf numFmtId="4" fontId="43" fillId="15" borderId="90" xfId="42" applyNumberFormat="1" applyFont="1" applyFill="1" applyBorder="1" applyAlignment="1">
      <alignment horizontal="center" vertical="center" wrapText="1" readingOrder="1"/>
    </xf>
    <xf numFmtId="166" fontId="44" fillId="2" borderId="0" xfId="42" applyNumberFormat="1" applyFont="1" applyFill="1" applyAlignment="1">
      <alignment horizontal="left" vertical="center" wrapText="1" readingOrder="1"/>
    </xf>
    <xf numFmtId="4" fontId="43" fillId="21" borderId="94" xfId="42" applyNumberFormat="1" applyFont="1" applyFill="1" applyBorder="1" applyAlignment="1">
      <alignment horizontal="center" vertical="center" wrapText="1" readingOrder="1"/>
    </xf>
    <xf numFmtId="4" fontId="43" fillId="2" borderId="1" xfId="42" applyNumberFormat="1" applyFont="1" applyFill="1" applyBorder="1" applyAlignment="1">
      <alignment horizontal="center" vertical="center" wrapText="1" readingOrder="1"/>
    </xf>
    <xf numFmtId="4" fontId="43" fillId="21" borderId="1" xfId="42" applyNumberFormat="1" applyFont="1" applyFill="1" applyBorder="1" applyAlignment="1">
      <alignment horizontal="center" vertical="center" wrapText="1" readingOrder="1"/>
    </xf>
    <xf numFmtId="0" fontId="43" fillId="0" borderId="1" xfId="42" applyFont="1" applyBorder="1" applyAlignment="1">
      <alignment horizontal="center" vertical="center" wrapText="1" readingOrder="1"/>
    </xf>
    <xf numFmtId="0" fontId="44" fillId="0" borderId="0" xfId="42" applyFont="1" applyAlignment="1">
      <alignment horizontal="left" vertical="center" wrapText="1" readingOrder="1"/>
    </xf>
    <xf numFmtId="4" fontId="43" fillId="0" borderId="62" xfId="42" applyNumberFormat="1" applyFont="1" applyBorder="1" applyAlignment="1">
      <alignment horizontal="center" vertical="center" wrapText="1" readingOrder="1"/>
    </xf>
    <xf numFmtId="4" fontId="45" fillId="2" borderId="84" xfId="42" applyNumberFormat="1" applyFont="1" applyFill="1" applyBorder="1" applyAlignment="1">
      <alignment horizontal="center" vertical="center" wrapText="1" readingOrder="1"/>
    </xf>
    <xf numFmtId="4" fontId="45" fillId="2" borderId="83" xfId="42" applyNumberFormat="1" applyFont="1" applyFill="1" applyBorder="1" applyAlignment="1">
      <alignment horizontal="center" vertical="center" wrapText="1" readingOrder="1"/>
    </xf>
    <xf numFmtId="4" fontId="45" fillId="0" borderId="83" xfId="42" applyNumberFormat="1" applyFont="1" applyBorder="1" applyAlignment="1">
      <alignment horizontal="center" vertical="center" wrapText="1" readingOrder="1"/>
    </xf>
    <xf numFmtId="4" fontId="43" fillId="0" borderId="2" xfId="42" applyNumberFormat="1" applyFont="1" applyBorder="1" applyAlignment="1">
      <alignment horizontal="center" vertical="center" wrapText="1" readingOrder="1"/>
    </xf>
    <xf numFmtId="0" fontId="43" fillId="0" borderId="2" xfId="42" applyFont="1" applyBorder="1" applyAlignment="1">
      <alignment horizontal="center" vertical="center" wrapText="1" readingOrder="1"/>
    </xf>
    <xf numFmtId="0" fontId="50" fillId="2" borderId="0" xfId="42" applyFont="1" applyFill="1"/>
    <xf numFmtId="4" fontId="43" fillId="15" borderId="62" xfId="42" applyNumberFormat="1" applyFont="1" applyFill="1" applyBorder="1" applyAlignment="1">
      <alignment horizontal="center" vertical="center" wrapText="1" readingOrder="1"/>
    </xf>
    <xf numFmtId="4" fontId="43" fillId="15" borderId="2" xfId="42" applyNumberFormat="1" applyFont="1" applyFill="1" applyBorder="1" applyAlignment="1">
      <alignment horizontal="center" vertical="center" wrapText="1" readingOrder="1"/>
    </xf>
    <xf numFmtId="0" fontId="43" fillId="15" borderId="2" xfId="42" applyFont="1" applyFill="1" applyBorder="1" applyAlignment="1">
      <alignment horizontal="center" vertical="center" wrapText="1" readingOrder="1"/>
    </xf>
    <xf numFmtId="4" fontId="43" fillId="0" borderId="84" xfId="42" applyNumberFormat="1" applyFont="1" applyBorder="1" applyAlignment="1">
      <alignment horizontal="center" vertical="center" wrapText="1" readingOrder="1"/>
    </xf>
    <xf numFmtId="4" fontId="43" fillId="0" borderId="83" xfId="42" applyNumberFormat="1" applyFont="1" applyBorder="1" applyAlignment="1">
      <alignment horizontal="center" vertical="center" wrapText="1" readingOrder="1"/>
    </xf>
    <xf numFmtId="4" fontId="43" fillId="2" borderId="2" xfId="42" applyNumberFormat="1" applyFont="1" applyFill="1" applyBorder="1" applyAlignment="1">
      <alignment horizontal="center" vertical="center" wrapText="1" readingOrder="1"/>
    </xf>
    <xf numFmtId="4" fontId="43" fillId="2" borderId="62" xfId="42" applyNumberFormat="1" applyFont="1" applyFill="1" applyBorder="1" applyAlignment="1">
      <alignment horizontal="center" vertical="center" wrapText="1" readingOrder="1"/>
    </xf>
    <xf numFmtId="4" fontId="43" fillId="2" borderId="84" xfId="42" applyNumberFormat="1" applyFont="1" applyFill="1" applyBorder="1" applyAlignment="1">
      <alignment horizontal="center" vertical="center" wrapText="1" readingOrder="1"/>
    </xf>
    <xf numFmtId="4" fontId="43" fillId="2" borderId="83" xfId="42" applyNumberFormat="1" applyFont="1" applyFill="1" applyBorder="1" applyAlignment="1">
      <alignment horizontal="center" vertical="center" wrapText="1" readingOrder="1"/>
    </xf>
    <xf numFmtId="0" fontId="43" fillId="15" borderId="78" xfId="42" applyFont="1" applyFill="1" applyBorder="1" applyAlignment="1">
      <alignment horizontal="center" vertical="center" wrapText="1" readingOrder="1"/>
    </xf>
    <xf numFmtId="4" fontId="45" fillId="2" borderId="9" xfId="42" applyNumberFormat="1" applyFont="1" applyFill="1" applyBorder="1" applyAlignment="1">
      <alignment horizontal="center" vertical="center" wrapText="1" readingOrder="1"/>
    </xf>
    <xf numFmtId="4" fontId="45" fillId="2" borderId="2" xfId="42" applyNumberFormat="1" applyFont="1" applyFill="1" applyBorder="1" applyAlignment="1">
      <alignment horizontal="center" vertical="center" wrapText="1" readingOrder="1"/>
    </xf>
    <xf numFmtId="0" fontId="43" fillId="0" borderId="79" xfId="42" applyFont="1" applyBorder="1" applyAlignment="1">
      <alignment horizontal="center" vertical="center" wrapText="1" readingOrder="1"/>
    </xf>
    <xf numFmtId="0" fontId="43" fillId="0" borderId="78" xfId="42" applyFont="1" applyBorder="1" applyAlignment="1">
      <alignment horizontal="center" vertical="center" wrapText="1" readingOrder="1"/>
    </xf>
    <xf numFmtId="0" fontId="43" fillId="0" borderId="77" xfId="42" applyFont="1" applyBorder="1" applyAlignment="1">
      <alignment horizontal="center" vertical="center" wrapText="1" readingOrder="1"/>
    </xf>
    <xf numFmtId="4" fontId="38" fillId="0" borderId="0" xfId="42" applyNumberFormat="1" applyFont="1" applyAlignment="1">
      <alignment horizontal="left" vertical="center" wrapText="1" readingOrder="1"/>
    </xf>
    <xf numFmtId="0" fontId="38" fillId="15" borderId="62" xfId="42" applyFont="1" applyFill="1" applyBorder="1" applyAlignment="1">
      <alignment horizontal="center" vertical="center" wrapText="1" readingOrder="1"/>
    </xf>
    <xf numFmtId="0" fontId="38" fillId="15" borderId="35" xfId="42" applyFont="1" applyFill="1" applyBorder="1" applyAlignment="1">
      <alignment horizontal="center" vertical="center" wrapText="1" readingOrder="1"/>
    </xf>
    <xf numFmtId="165" fontId="30" fillId="20" borderId="2" xfId="42" applyNumberFormat="1" applyFont="1" applyFill="1" applyBorder="1" applyAlignment="1">
      <alignment horizontal="center" vertical="center" wrapText="1"/>
    </xf>
    <xf numFmtId="165" fontId="30" fillId="20" borderId="48" xfId="42" applyNumberFormat="1" applyFont="1" applyFill="1" applyBorder="1" applyAlignment="1">
      <alignment horizontal="center" vertical="center" wrapText="1"/>
    </xf>
    <xf numFmtId="0" fontId="39" fillId="0" borderId="0" xfId="42" applyFont="1" applyAlignment="1">
      <alignment horizontal="center" vertical="center" wrapText="1" readingOrder="1"/>
    </xf>
    <xf numFmtId="0" fontId="39" fillId="2" borderId="46" xfId="42" applyFont="1" applyFill="1" applyBorder="1" applyAlignment="1">
      <alignment horizontal="center" vertical="center" wrapText="1" readingOrder="1"/>
    </xf>
    <xf numFmtId="0" fontId="39" fillId="2" borderId="0" xfId="42" applyFont="1" applyFill="1" applyAlignment="1">
      <alignment horizontal="center" vertical="center" wrapText="1" readingOrder="1"/>
    </xf>
    <xf numFmtId="166" fontId="40" fillId="0" borderId="0" xfId="42" applyNumberFormat="1" applyFont="1" applyAlignment="1">
      <alignment horizontal="left" vertical="center" wrapText="1" readingOrder="1"/>
    </xf>
    <xf numFmtId="166" fontId="39" fillId="0" borderId="0" xfId="42" applyNumberFormat="1" applyFont="1" applyAlignment="1">
      <alignment horizontal="left" vertical="center" wrapText="1" readingOrder="1"/>
    </xf>
    <xf numFmtId="4" fontId="46" fillId="0" borderId="84" xfId="42" applyNumberFormat="1" applyFont="1" applyBorder="1" applyAlignment="1">
      <alignment horizontal="center" vertical="center" wrapText="1" readingOrder="1"/>
    </xf>
    <xf numFmtId="4" fontId="46" fillId="0" borderId="83" xfId="42" applyNumberFormat="1" applyFont="1" applyBorder="1" applyAlignment="1">
      <alignment horizontal="center" vertical="center" wrapText="1" readingOrder="1"/>
    </xf>
    <xf numFmtId="4" fontId="46" fillId="0" borderId="83" xfId="42" applyNumberFormat="1" applyFont="1" applyBorder="1" applyAlignment="1">
      <alignment horizontal="left" vertical="center" wrapText="1" readingOrder="1"/>
    </xf>
    <xf numFmtId="4" fontId="45" fillId="0" borderId="2" xfId="42" applyNumberFormat="1" applyFont="1" applyBorder="1" applyAlignment="1">
      <alignment horizontal="center" vertical="center" wrapText="1" readingOrder="1"/>
    </xf>
    <xf numFmtId="4" fontId="46" fillId="2" borderId="83" xfId="42" applyNumberFormat="1" applyFont="1" applyFill="1" applyBorder="1" applyAlignment="1">
      <alignment horizontal="left" vertical="center" wrapText="1" readingOrder="1"/>
    </xf>
    <xf numFmtId="4" fontId="45" fillId="0" borderId="9" xfId="42" applyNumberFormat="1" applyFont="1" applyBorder="1" applyAlignment="1">
      <alignment horizontal="center" vertical="center" wrapText="1" readingOrder="1"/>
    </xf>
    <xf numFmtId="4" fontId="45" fillId="0" borderId="2" xfId="33" applyNumberFormat="1" applyFont="1" applyBorder="1" applyAlignment="1">
      <alignment horizontal="center" vertical="center" wrapText="1" readingOrder="1"/>
    </xf>
    <xf numFmtId="166" fontId="46" fillId="2" borderId="0" xfId="42" applyNumberFormat="1" applyFont="1" applyFill="1" applyAlignment="1">
      <alignment horizontal="right" vertical="center" wrapText="1" readingOrder="1"/>
    </xf>
    <xf numFmtId="0" fontId="46" fillId="2" borderId="0" xfId="42" applyFont="1" applyFill="1" applyAlignment="1">
      <alignment horizontal="center" vertical="center" wrapText="1" readingOrder="1"/>
    </xf>
    <xf numFmtId="4" fontId="45" fillId="2" borderId="62" xfId="42" applyNumberFormat="1" applyFont="1" applyFill="1" applyBorder="1" applyAlignment="1">
      <alignment horizontal="center" vertical="center" wrapText="1" readingOrder="1"/>
    </xf>
    <xf numFmtId="4" fontId="45" fillId="2" borderId="83" xfId="42" applyNumberFormat="1" applyFont="1" applyFill="1" applyBorder="1" applyAlignment="1">
      <alignment horizontal="left" vertical="center" wrapText="1" readingOrder="1"/>
    </xf>
    <xf numFmtId="0" fontId="43" fillId="2" borderId="2" xfId="42" applyFont="1" applyFill="1" applyBorder="1" applyAlignment="1">
      <alignment horizontal="center" vertical="center" wrapText="1" readingOrder="1"/>
    </xf>
    <xf numFmtId="4" fontId="49" fillId="2" borderId="84" xfId="42" applyNumberFormat="1" applyFont="1" applyFill="1" applyBorder="1" applyAlignment="1">
      <alignment horizontal="center" vertical="center" wrapText="1" readingOrder="1"/>
    </xf>
    <xf numFmtId="4" fontId="49" fillId="2" borderId="83" xfId="42" applyNumberFormat="1" applyFont="1" applyFill="1" applyBorder="1" applyAlignment="1">
      <alignment horizontal="center" vertical="center" wrapText="1" readingOrder="1"/>
    </xf>
    <xf numFmtId="4" fontId="49" fillId="2" borderId="83" xfId="42" applyNumberFormat="1" applyFont="1" applyFill="1" applyBorder="1" applyAlignment="1">
      <alignment horizontal="left" vertical="center" wrapText="1" readingOrder="1"/>
    </xf>
    <xf numFmtId="4" fontId="45" fillId="2" borderId="2" xfId="42" applyNumberFormat="1" applyFont="1" applyFill="1" applyBorder="1" applyAlignment="1">
      <alignment vertical="center" wrapText="1" readingOrder="1"/>
    </xf>
    <xf numFmtId="0" fontId="43" fillId="2" borderId="79" xfId="42" applyFont="1" applyFill="1" applyBorder="1" applyAlignment="1">
      <alignment horizontal="center" vertical="center" wrapText="1" readingOrder="1"/>
    </xf>
    <xf numFmtId="0" fontId="43" fillId="2" borderId="78" xfId="42" applyFont="1" applyFill="1" applyBorder="1" applyAlignment="1">
      <alignment horizontal="center" vertical="center" wrapText="1" readingOrder="1"/>
    </xf>
    <xf numFmtId="0" fontId="43" fillId="2" borderId="77" xfId="42" applyFont="1" applyFill="1" applyBorder="1" applyAlignment="1">
      <alignment horizontal="center" vertical="center" wrapText="1" readingOrder="1"/>
    </xf>
    <xf numFmtId="165" fontId="24" fillId="2" borderId="0" xfId="42" applyNumberFormat="1" applyFont="1" applyFill="1" applyAlignment="1">
      <alignment horizontal="center" vertical="center" wrapText="1"/>
    </xf>
    <xf numFmtId="4" fontId="38" fillId="31" borderId="33" xfId="42" applyNumberFormat="1" applyFont="1" applyFill="1" applyBorder="1" applyAlignment="1">
      <alignment horizontal="center" vertical="center" wrapText="1" readingOrder="1"/>
    </xf>
    <xf numFmtId="4" fontId="38" fillId="31" borderId="90" xfId="42" applyNumberFormat="1" applyFont="1" applyFill="1" applyBorder="1" applyAlignment="1">
      <alignment horizontal="center" vertical="center" wrapText="1" readingOrder="1"/>
    </xf>
    <xf numFmtId="4" fontId="43" fillId="31" borderId="50" xfId="42" applyNumberFormat="1" applyFont="1" applyFill="1" applyBorder="1" applyAlignment="1">
      <alignment horizontal="center" vertical="center" wrapText="1" readingOrder="1"/>
    </xf>
    <xf numFmtId="4" fontId="45" fillId="31" borderId="1" xfId="42" applyNumberFormat="1" applyFont="1" applyFill="1" applyBorder="1" applyAlignment="1">
      <alignment horizontal="center" vertical="center" wrapText="1" readingOrder="1"/>
    </xf>
    <xf numFmtId="4" fontId="43" fillId="31" borderId="1" xfId="42" applyNumberFormat="1" applyFont="1" applyFill="1" applyBorder="1" applyAlignment="1">
      <alignment horizontal="center" vertical="center" wrapText="1" readingOrder="1"/>
    </xf>
    <xf numFmtId="0" fontId="43" fillId="31" borderId="50" xfId="42" applyFont="1" applyFill="1" applyBorder="1" applyAlignment="1">
      <alignment horizontal="center" vertical="center" wrapText="1" readingOrder="1"/>
    </xf>
    <xf numFmtId="4" fontId="43" fillId="2" borderId="9" xfId="42" applyNumberFormat="1" applyFont="1" applyFill="1" applyBorder="1" applyAlignment="1">
      <alignment horizontal="center" vertical="center" wrapText="1" readingOrder="1"/>
    </xf>
    <xf numFmtId="4" fontId="43" fillId="31" borderId="9" xfId="42" applyNumberFormat="1" applyFont="1" applyFill="1" applyBorder="1" applyAlignment="1">
      <alignment horizontal="center" vertical="center" wrapText="1" readingOrder="1"/>
    </xf>
    <xf numFmtId="4" fontId="45" fillId="31" borderId="2" xfId="42" applyNumberFormat="1" applyFont="1" applyFill="1" applyBorder="1" applyAlignment="1">
      <alignment horizontal="center" vertical="center" wrapText="1" readingOrder="1"/>
    </xf>
    <xf numFmtId="4" fontId="43" fillId="31" borderId="2" xfId="42" applyNumberFormat="1" applyFont="1" applyFill="1" applyBorder="1" applyAlignment="1">
      <alignment horizontal="center" vertical="center" wrapText="1" readingOrder="1"/>
    </xf>
    <xf numFmtId="0" fontId="43" fillId="31" borderId="1" xfId="42" applyFont="1" applyFill="1" applyBorder="1" applyAlignment="1">
      <alignment horizontal="center" vertical="center" wrapText="1" readingOrder="1"/>
    </xf>
    <xf numFmtId="4" fontId="45" fillId="2" borderId="50" xfId="42" applyNumberFormat="1" applyFont="1" applyFill="1" applyBorder="1" applyAlignment="1">
      <alignment horizontal="center" vertical="center" wrapText="1" readingOrder="1"/>
    </xf>
    <xf numFmtId="4" fontId="45" fillId="2" borderId="77" xfId="42" applyNumberFormat="1" applyFont="1" applyFill="1" applyBorder="1" applyAlignment="1">
      <alignment horizontal="center" vertical="center" wrapText="1" readingOrder="1"/>
    </xf>
    <xf numFmtId="4" fontId="45" fillId="2" borderId="68" xfId="42" applyNumberFormat="1" applyFont="1" applyFill="1" applyBorder="1" applyAlignment="1">
      <alignment horizontal="center" vertical="center" wrapText="1" readingOrder="1"/>
    </xf>
    <xf numFmtId="0" fontId="43" fillId="2" borderId="0" xfId="42" applyFont="1" applyFill="1" applyAlignment="1">
      <alignment horizontal="left" vertical="center" wrapText="1" readingOrder="1"/>
    </xf>
    <xf numFmtId="0" fontId="43" fillId="31" borderId="2" xfId="42" applyFont="1" applyFill="1" applyBorder="1" applyAlignment="1">
      <alignment horizontal="center" vertical="center" wrapText="1" readingOrder="1"/>
    </xf>
    <xf numFmtId="4" fontId="43" fillId="2" borderId="0" xfId="42" applyNumberFormat="1" applyFont="1" applyFill="1" applyAlignment="1">
      <alignment horizontal="left" vertical="center" wrapText="1" readingOrder="1"/>
    </xf>
    <xf numFmtId="4" fontId="5" fillId="2" borderId="0" xfId="42" applyNumberFormat="1" applyFont="1" applyFill="1" applyAlignment="1">
      <alignment horizontal="center"/>
    </xf>
    <xf numFmtId="166" fontId="43" fillId="2" borderId="0" xfId="42" applyNumberFormat="1" applyFont="1" applyFill="1" applyAlignment="1">
      <alignment horizontal="left" vertical="center" wrapText="1" readingOrder="1"/>
    </xf>
    <xf numFmtId="0" fontId="43" fillId="31" borderId="78" xfId="42" applyFont="1" applyFill="1" applyBorder="1" applyAlignment="1">
      <alignment horizontal="center" vertical="center" wrapText="1" readingOrder="1"/>
    </xf>
    <xf numFmtId="0" fontId="38" fillId="31" borderId="9" xfId="42" applyFont="1" applyFill="1" applyBorder="1" applyAlignment="1">
      <alignment horizontal="center" vertical="center" wrapText="1" readingOrder="1"/>
    </xf>
    <xf numFmtId="165" fontId="30" fillId="39" borderId="2" xfId="42" applyNumberFormat="1" applyFont="1" applyFill="1" applyBorder="1" applyAlignment="1">
      <alignment horizontal="center" vertical="center" wrapText="1"/>
    </xf>
    <xf numFmtId="165" fontId="30" fillId="39" borderId="48" xfId="42" applyNumberFormat="1" applyFont="1" applyFill="1" applyBorder="1" applyAlignment="1">
      <alignment horizontal="center" vertical="center" wrapText="1"/>
    </xf>
    <xf numFmtId="0" fontId="38" fillId="2" borderId="46" xfId="42" applyFont="1" applyFill="1" applyBorder="1" applyAlignment="1">
      <alignment horizontal="center" vertical="center" wrapText="1" readingOrder="1"/>
    </xf>
    <xf numFmtId="165" fontId="42" fillId="18" borderId="45" xfId="42" applyNumberFormat="1" applyFont="1" applyFill="1" applyBorder="1" applyAlignment="1">
      <alignment horizontal="center" vertical="center" wrapText="1"/>
    </xf>
    <xf numFmtId="4" fontId="38" fillId="28" borderId="34" xfId="42" applyNumberFormat="1" applyFont="1" applyFill="1" applyBorder="1" applyAlignment="1">
      <alignment horizontal="center" vertical="center" wrapText="1" readingOrder="1"/>
    </xf>
    <xf numFmtId="4" fontId="38" fillId="28" borderId="90" xfId="42" applyNumberFormat="1" applyFont="1" applyFill="1" applyBorder="1" applyAlignment="1">
      <alignment horizontal="center" vertical="center" wrapText="1" readingOrder="1"/>
    </xf>
    <xf numFmtId="4" fontId="45" fillId="28" borderId="94" xfId="42" applyNumberFormat="1" applyFont="1" applyFill="1" applyBorder="1" applyAlignment="1">
      <alignment horizontal="center" vertical="center" wrapText="1" readingOrder="1"/>
    </xf>
    <xf numFmtId="4" fontId="45" fillId="28" borderId="1" xfId="42" applyNumberFormat="1" applyFont="1" applyFill="1" applyBorder="1" applyAlignment="1">
      <alignment horizontal="center" vertical="center" wrapText="1" readingOrder="1"/>
    </xf>
    <xf numFmtId="0" fontId="43" fillId="28" borderId="1" xfId="42" applyFont="1" applyFill="1" applyBorder="1" applyAlignment="1">
      <alignment horizontal="center" vertical="center" wrapText="1" readingOrder="1"/>
    </xf>
    <xf numFmtId="4" fontId="45" fillId="28" borderId="62" xfId="42" applyNumberFormat="1" applyFont="1" applyFill="1" applyBorder="1" applyAlignment="1">
      <alignment horizontal="center" vertical="center" wrapText="1" readingOrder="1"/>
    </xf>
    <xf numFmtId="4" fontId="45" fillId="28" borderId="2" xfId="42" applyNumberFormat="1" applyFont="1" applyFill="1" applyBorder="1" applyAlignment="1">
      <alignment horizontal="center" vertical="center" wrapText="1" readingOrder="1"/>
    </xf>
    <xf numFmtId="0" fontId="43" fillId="28" borderId="2" xfId="42" applyFont="1" applyFill="1" applyBorder="1" applyAlignment="1">
      <alignment horizontal="center" vertical="center" wrapText="1" readingOrder="1"/>
    </xf>
    <xf numFmtId="4" fontId="43" fillId="28" borderId="2" xfId="42" applyNumberFormat="1" applyFont="1" applyFill="1" applyBorder="1" applyAlignment="1">
      <alignment horizontal="center" vertical="center" wrapText="1" readingOrder="1"/>
    </xf>
    <xf numFmtId="0" fontId="43" fillId="28" borderId="78" xfId="42" applyFont="1" applyFill="1" applyBorder="1" applyAlignment="1">
      <alignment horizontal="center" vertical="center" wrapText="1" readingOrder="1"/>
    </xf>
    <xf numFmtId="0" fontId="38" fillId="28" borderId="62" xfId="42" applyFont="1" applyFill="1" applyBorder="1" applyAlignment="1">
      <alignment horizontal="center" vertical="center" wrapText="1" readingOrder="1"/>
    </xf>
    <xf numFmtId="165" fontId="30" fillId="38" borderId="2" xfId="42" applyNumberFormat="1" applyFont="1" applyFill="1" applyBorder="1" applyAlignment="1">
      <alignment horizontal="center" vertical="center" wrapText="1"/>
    </xf>
    <xf numFmtId="165" fontId="30" fillId="38" borderId="48" xfId="42" applyNumberFormat="1" applyFont="1" applyFill="1" applyBorder="1" applyAlignment="1">
      <alignment horizontal="center" vertical="center" wrapText="1"/>
    </xf>
    <xf numFmtId="1" fontId="32" fillId="37" borderId="59" xfId="42" applyNumberFormat="1" applyFont="1" applyFill="1" applyBorder="1" applyAlignment="1">
      <alignment horizontal="center" vertical="center" wrapText="1"/>
    </xf>
    <xf numFmtId="4" fontId="43" fillId="8" borderId="33" xfId="42" applyNumberFormat="1" applyFont="1" applyFill="1" applyBorder="1" applyAlignment="1">
      <alignment horizontal="center" vertical="center" wrapText="1" readingOrder="1"/>
    </xf>
    <xf numFmtId="4" fontId="43" fillId="8" borderId="90" xfId="42" applyNumberFormat="1" applyFont="1" applyFill="1" applyBorder="1" applyAlignment="1">
      <alignment horizontal="center" vertical="center" wrapText="1" readingOrder="1"/>
    </xf>
    <xf numFmtId="4" fontId="45" fillId="8" borderId="50" xfId="42" applyNumberFormat="1" applyFont="1" applyFill="1" applyBorder="1" applyAlignment="1">
      <alignment horizontal="center" vertical="center" wrapText="1" readingOrder="1"/>
    </xf>
    <xf numFmtId="4" fontId="45" fillId="8" borderId="1" xfId="42" applyNumberFormat="1" applyFont="1" applyFill="1" applyBorder="1" applyAlignment="1">
      <alignment horizontal="center" vertical="center" wrapText="1" readingOrder="1"/>
    </xf>
    <xf numFmtId="0" fontId="43" fillId="8" borderId="1" xfId="42" applyFont="1" applyFill="1" applyBorder="1" applyAlignment="1">
      <alignment horizontal="center" vertical="center" wrapText="1" readingOrder="1"/>
    </xf>
    <xf numFmtId="4" fontId="45" fillId="8" borderId="9" xfId="42" applyNumberFormat="1" applyFont="1" applyFill="1" applyBorder="1" applyAlignment="1">
      <alignment horizontal="center" vertical="center" wrapText="1" readingOrder="1"/>
    </xf>
    <xf numFmtId="4" fontId="45" fillId="8" borderId="2" xfId="42" applyNumberFormat="1" applyFont="1" applyFill="1" applyBorder="1" applyAlignment="1">
      <alignment horizontal="center" vertical="center" wrapText="1" readingOrder="1"/>
    </xf>
    <xf numFmtId="0" fontId="43" fillId="8" borderId="2" xfId="42" applyFont="1" applyFill="1" applyBorder="1" applyAlignment="1">
      <alignment horizontal="center" vertical="center" wrapText="1" readingOrder="1"/>
    </xf>
    <xf numFmtId="0" fontId="39" fillId="2" borderId="0" xfId="42" applyFont="1" applyFill="1" applyAlignment="1">
      <alignment vertical="center" wrapText="1" readingOrder="1"/>
    </xf>
    <xf numFmtId="4" fontId="43" fillId="8" borderId="2" xfId="42" applyNumberFormat="1" applyFont="1" applyFill="1" applyBorder="1" applyAlignment="1">
      <alignment horizontal="center" vertical="center" wrapText="1" readingOrder="1"/>
    </xf>
    <xf numFmtId="0" fontId="43" fillId="8" borderId="78" xfId="42" applyFont="1" applyFill="1" applyBorder="1" applyAlignment="1">
      <alignment horizontal="center" vertical="center" wrapText="1" readingOrder="1"/>
    </xf>
    <xf numFmtId="0" fontId="38" fillId="8" borderId="9" xfId="42" applyFont="1" applyFill="1" applyBorder="1" applyAlignment="1">
      <alignment horizontal="center" vertical="center" wrapText="1" readingOrder="1"/>
    </xf>
    <xf numFmtId="165" fontId="30" fillId="25" borderId="2" xfId="42" applyNumberFormat="1" applyFont="1" applyFill="1" applyBorder="1" applyAlignment="1">
      <alignment horizontal="center" vertical="center" wrapText="1"/>
    </xf>
    <xf numFmtId="165" fontId="30" fillId="25" borderId="48" xfId="42" applyNumberFormat="1" applyFont="1" applyFill="1" applyBorder="1" applyAlignment="1">
      <alignment horizontal="center" vertical="center" wrapText="1"/>
    </xf>
    <xf numFmtId="0" fontId="39" fillId="2" borderId="0" xfId="42" applyFont="1" applyFill="1" applyAlignment="1">
      <alignment horizontal="left" vertical="center" wrapText="1" readingOrder="1"/>
    </xf>
    <xf numFmtId="1" fontId="32" fillId="24" borderId="59" xfId="42" applyNumberFormat="1" applyFont="1" applyFill="1" applyBorder="1" applyAlignment="1">
      <alignment horizontal="center" vertical="center" wrapText="1"/>
    </xf>
    <xf numFmtId="0" fontId="39" fillId="2" borderId="71" xfId="42" applyFont="1" applyFill="1" applyBorder="1" applyAlignment="1">
      <alignment horizontal="center" vertical="center" wrapText="1" readingOrder="1"/>
    </xf>
    <xf numFmtId="0" fontId="39" fillId="2" borderId="55" xfId="42" applyFont="1" applyFill="1" applyBorder="1" applyAlignment="1">
      <alignment horizontal="center" vertical="center" wrapText="1" readingOrder="1"/>
    </xf>
    <xf numFmtId="0" fontId="39" fillId="2" borderId="55" xfId="42" applyFont="1" applyFill="1" applyBorder="1" applyAlignment="1">
      <alignment vertical="center" textRotation="255" wrapText="1" readingOrder="1"/>
    </xf>
    <xf numFmtId="0" fontId="38" fillId="2" borderId="2" xfId="42" applyFont="1" applyFill="1" applyBorder="1" applyAlignment="1">
      <alignment horizontal="center" vertical="center" wrapText="1" readingOrder="1"/>
    </xf>
    <xf numFmtId="0" fontId="38" fillId="2" borderId="70" xfId="42" applyFont="1" applyFill="1" applyBorder="1" applyAlignment="1">
      <alignment horizontal="center" vertical="center" wrapText="1" readingOrder="1"/>
    </xf>
    <xf numFmtId="0" fontId="38" fillId="2" borderId="54" xfId="42" applyFont="1" applyFill="1" applyBorder="1" applyAlignment="1">
      <alignment horizontal="center" vertical="center" wrapText="1" readingOrder="1"/>
    </xf>
    <xf numFmtId="0" fontId="38" fillId="2" borderId="48" xfId="42" applyFont="1" applyFill="1" applyBorder="1" applyAlignment="1">
      <alignment vertical="center" textRotation="255" wrapText="1" readingOrder="1"/>
    </xf>
    <xf numFmtId="0" fontId="38" fillId="2" borderId="68" xfId="42" applyFont="1" applyFill="1" applyBorder="1" applyAlignment="1">
      <alignment horizontal="center" vertical="center" wrapText="1" readingOrder="1"/>
    </xf>
    <xf numFmtId="0" fontId="38" fillId="2" borderId="68" xfId="42" applyFont="1" applyFill="1" applyBorder="1" applyAlignment="1">
      <alignment horizontal="left" vertical="center" wrapText="1" readingOrder="1"/>
    </xf>
    <xf numFmtId="0" fontId="38" fillId="2" borderId="67" xfId="42" applyFont="1" applyFill="1" applyBorder="1" applyAlignment="1">
      <alignment horizontal="center" vertical="center" wrapText="1" readingOrder="1"/>
    </xf>
    <xf numFmtId="0" fontId="38" fillId="2" borderId="1" xfId="42" applyFont="1" applyFill="1" applyBorder="1" applyAlignment="1">
      <alignment vertical="center" textRotation="255" wrapText="1" readingOrder="1"/>
    </xf>
    <xf numFmtId="44" fontId="19" fillId="2" borderId="0" xfId="44" applyNumberFormat="1" applyFont="1" applyFill="1" applyAlignment="1">
      <alignment horizontal="center"/>
    </xf>
    <xf numFmtId="44" fontId="19" fillId="2" borderId="0" xfId="44" applyNumberFormat="1" applyFont="1" applyFill="1" applyAlignment="1">
      <alignment horizontal="left"/>
    </xf>
    <xf numFmtId="0" fontId="18" fillId="2" borderId="0" xfId="44" applyFont="1" applyFill="1" applyAlignment="1">
      <alignment horizontal="center"/>
    </xf>
    <xf numFmtId="0" fontId="17" fillId="2" borderId="0" xfId="44" applyFont="1" applyFill="1"/>
    <xf numFmtId="0" fontId="17" fillId="2" borderId="0" xfId="44" applyFont="1" applyFill="1" applyAlignment="1">
      <alignment horizontal="center"/>
    </xf>
    <xf numFmtId="0" fontId="3" fillId="2" borderId="0" xfId="42" applyFont="1" applyFill="1" applyAlignment="1">
      <alignment horizontal="left" vertical="center" wrapText="1"/>
    </xf>
    <xf numFmtId="0" fontId="3" fillId="2" borderId="0" xfId="42" applyFont="1" applyFill="1" applyAlignment="1">
      <alignment horizontal="center" vertical="center" wrapText="1"/>
    </xf>
    <xf numFmtId="3" fontId="3" fillId="2" borderId="0" xfId="42" applyNumberFormat="1" applyFont="1" applyFill="1" applyAlignment="1">
      <alignment horizontal="center" vertical="center"/>
    </xf>
    <xf numFmtId="0" fontId="3" fillId="2" borderId="0" xfId="42" applyFont="1" applyFill="1" applyAlignment="1">
      <alignment horizontal="center" vertical="center"/>
    </xf>
    <xf numFmtId="3" fontId="35" fillId="2" borderId="0" xfId="42" applyNumberFormat="1" applyFont="1" applyFill="1" applyAlignment="1">
      <alignment horizontal="center" vertical="center" wrapText="1"/>
    </xf>
    <xf numFmtId="3" fontId="3" fillId="2" borderId="0" xfId="42" applyNumberFormat="1" applyFont="1" applyFill="1" applyAlignment="1">
      <alignment horizontal="center" vertical="center" wrapText="1"/>
    </xf>
    <xf numFmtId="170" fontId="3" fillId="2" borderId="0" xfId="42" applyNumberFormat="1" applyFont="1" applyFill="1" applyAlignment="1">
      <alignment horizontal="center" vertical="center" wrapText="1"/>
    </xf>
    <xf numFmtId="0" fontId="3" fillId="2" borderId="0" xfId="42" applyFont="1" applyFill="1" applyAlignment="1">
      <alignment vertical="center" wrapText="1"/>
    </xf>
    <xf numFmtId="0" fontId="3" fillId="2" borderId="0" xfId="42" applyFont="1" applyFill="1"/>
    <xf numFmtId="165" fontId="27" fillId="14" borderId="38" xfId="42" applyNumberFormat="1" applyFont="1" applyFill="1" applyBorder="1" applyAlignment="1">
      <alignment horizontal="center" vertical="center" textRotation="90" wrapText="1"/>
    </xf>
    <xf numFmtId="165" fontId="29" fillId="8" borderId="2" xfId="42" applyNumberFormat="1" applyFont="1" applyFill="1" applyBorder="1" applyAlignment="1">
      <alignment horizontal="center" vertical="center" wrapText="1"/>
    </xf>
    <xf numFmtId="165" fontId="29" fillId="26" borderId="48" xfId="42" applyNumberFormat="1" applyFont="1" applyFill="1" applyBorder="1" applyAlignment="1">
      <alignment horizontal="center" vertical="center" wrapText="1"/>
    </xf>
    <xf numFmtId="165" fontId="27" fillId="14" borderId="2" xfId="42" applyNumberFormat="1" applyFont="1" applyFill="1" applyBorder="1" applyAlignment="1">
      <alignment horizontal="center" vertical="center" textRotation="90" wrapText="1"/>
    </xf>
    <xf numFmtId="165" fontId="33" fillId="31" borderId="62" xfId="42" applyNumberFormat="1" applyFont="1" applyFill="1" applyBorder="1" applyAlignment="1">
      <alignment horizontal="center" vertical="top" wrapText="1"/>
    </xf>
    <xf numFmtId="167" fontId="42" fillId="31" borderId="2" xfId="20" applyNumberFormat="1" applyFont="1" applyFill="1" applyBorder="1" applyAlignment="1">
      <alignment horizontal="center" vertical="center" wrapText="1"/>
    </xf>
    <xf numFmtId="9" fontId="42" fillId="31" borderId="2" xfId="20" applyFont="1" applyFill="1" applyBorder="1" applyAlignment="1">
      <alignment horizontal="center" vertical="center" wrapText="1"/>
    </xf>
    <xf numFmtId="0" fontId="3" fillId="31" borderId="2" xfId="42" applyFont="1" applyFill="1" applyBorder="1" applyAlignment="1">
      <alignment horizontal="center" vertical="center" wrapText="1"/>
    </xf>
    <xf numFmtId="1" fontId="27" fillId="32" borderId="48" xfId="20" applyNumberFormat="1" applyFont="1" applyFill="1" applyBorder="1" applyAlignment="1">
      <alignment horizontal="center" vertical="center" wrapText="1"/>
    </xf>
    <xf numFmtId="3" fontId="3" fillId="31" borderId="2" xfId="42" applyNumberFormat="1" applyFont="1" applyFill="1" applyBorder="1" applyAlignment="1">
      <alignment horizontal="center" vertical="center" wrapText="1"/>
    </xf>
    <xf numFmtId="0" fontId="27" fillId="31" borderId="2" xfId="42" applyFont="1" applyFill="1" applyBorder="1" applyAlignment="1">
      <alignment horizontal="center" vertical="center" wrapText="1"/>
    </xf>
    <xf numFmtId="0" fontId="27" fillId="31" borderId="35" xfId="42" applyFont="1" applyFill="1" applyBorder="1" applyAlignment="1">
      <alignment horizontal="left" vertical="center" wrapText="1"/>
    </xf>
    <xf numFmtId="166" fontId="31" fillId="31" borderId="9" xfId="43" applyNumberFormat="1" applyFont="1" applyFill="1" applyBorder="1" applyAlignment="1">
      <alignment horizontal="center" vertical="center" wrapText="1"/>
    </xf>
    <xf numFmtId="165" fontId="29" fillId="31" borderId="2" xfId="42" applyNumberFormat="1" applyFont="1" applyFill="1" applyBorder="1" applyAlignment="1">
      <alignment horizontal="center" vertical="center" wrapText="1"/>
    </xf>
    <xf numFmtId="0" fontId="29" fillId="31" borderId="2" xfId="42" applyFont="1" applyFill="1" applyBorder="1" applyAlignment="1">
      <alignment horizontal="center" vertical="center" wrapText="1"/>
    </xf>
    <xf numFmtId="165" fontId="29" fillId="32" borderId="48" xfId="42" applyNumberFormat="1" applyFont="1" applyFill="1" applyBorder="1" applyAlignment="1">
      <alignment horizontal="center" vertical="center" wrapText="1"/>
    </xf>
    <xf numFmtId="165" fontId="27" fillId="31" borderId="2" xfId="42" applyNumberFormat="1" applyFont="1" applyFill="1" applyBorder="1" applyAlignment="1">
      <alignment horizontal="center" vertical="center" wrapText="1"/>
    </xf>
    <xf numFmtId="0" fontId="28" fillId="31" borderId="2" xfId="42" applyFont="1" applyFill="1" applyBorder="1" applyAlignment="1">
      <alignment vertical="center" wrapText="1"/>
    </xf>
    <xf numFmtId="165" fontId="3" fillId="31" borderId="2" xfId="42" applyNumberFormat="1" applyFont="1" applyFill="1" applyBorder="1" applyAlignment="1">
      <alignment horizontal="center" vertical="center" wrapText="1"/>
    </xf>
    <xf numFmtId="165" fontId="27" fillId="31" borderId="35" xfId="42" applyNumberFormat="1" applyFont="1" applyFill="1" applyBorder="1" applyAlignment="1">
      <alignment horizontal="left" vertical="center" wrapText="1"/>
    </xf>
    <xf numFmtId="166" fontId="33" fillId="28" borderId="62" xfId="43" applyNumberFormat="1" applyFont="1" applyFill="1" applyBorder="1" applyAlignment="1">
      <alignment horizontal="center" vertical="top" wrapText="1"/>
    </xf>
    <xf numFmtId="167" fontId="42" fillId="28" borderId="9" xfId="43" applyNumberFormat="1" applyFont="1" applyFill="1" applyBorder="1" applyAlignment="1">
      <alignment horizontal="center" vertical="center" wrapText="1"/>
    </xf>
    <xf numFmtId="9" fontId="42" fillId="28" borderId="9" xfId="20" applyFont="1" applyFill="1" applyBorder="1" applyAlignment="1">
      <alignment horizontal="center" vertical="center" wrapText="1"/>
    </xf>
    <xf numFmtId="9" fontId="29" fillId="28" borderId="9" xfId="20" applyFont="1" applyFill="1" applyBorder="1" applyAlignment="1">
      <alignment horizontal="center" vertical="center" wrapText="1"/>
    </xf>
    <xf numFmtId="167" fontId="29" fillId="28" borderId="9" xfId="20" applyNumberFormat="1" applyFont="1" applyFill="1" applyBorder="1" applyAlignment="1">
      <alignment horizontal="center" vertical="center" wrapText="1"/>
    </xf>
    <xf numFmtId="166" fontId="27" fillId="28" borderId="9" xfId="43" applyNumberFormat="1" applyFont="1" applyFill="1" applyBorder="1" applyAlignment="1">
      <alignment horizontal="center" vertical="center" wrapText="1"/>
    </xf>
    <xf numFmtId="1" fontId="27" fillId="28" borderId="9" xfId="43" applyNumberFormat="1" applyFont="1" applyFill="1" applyBorder="1" applyAlignment="1">
      <alignment horizontal="center" vertical="center" wrapText="1"/>
    </xf>
    <xf numFmtId="10" fontId="47" fillId="28" borderId="9" xfId="43" applyNumberFormat="1" applyFont="1" applyFill="1" applyBorder="1" applyAlignment="1">
      <alignment horizontal="center" vertical="center" wrapText="1"/>
    </xf>
    <xf numFmtId="166" fontId="27" fillId="28" borderId="7" xfId="43" applyNumberFormat="1" applyFont="1" applyFill="1" applyBorder="1" applyAlignment="1">
      <alignment horizontal="center" vertical="center" wrapText="1"/>
    </xf>
    <xf numFmtId="166" fontId="31" fillId="28" borderId="9" xfId="43" applyNumberFormat="1" applyFont="1" applyFill="1" applyBorder="1" applyAlignment="1">
      <alignment horizontal="center" vertical="center" wrapText="1"/>
    </xf>
    <xf numFmtId="44" fontId="3" fillId="28" borderId="2" xfId="43" applyNumberFormat="1" applyFont="1" applyFill="1" applyBorder="1" applyAlignment="1">
      <alignment horizontal="center" vertical="center" wrapText="1"/>
    </xf>
    <xf numFmtId="165" fontId="29" fillId="28" borderId="2" xfId="42" applyNumberFormat="1" applyFont="1" applyFill="1" applyBorder="1" applyAlignment="1">
      <alignment horizontal="center" vertical="center" wrapText="1"/>
    </xf>
    <xf numFmtId="165" fontId="29" fillId="29" borderId="48" xfId="42" applyNumberFormat="1" applyFont="1" applyFill="1" applyBorder="1" applyAlignment="1">
      <alignment horizontal="center" vertical="center" wrapText="1"/>
    </xf>
    <xf numFmtId="165" fontId="27" fillId="28" borderId="2" xfId="42" applyNumberFormat="1" applyFont="1" applyFill="1" applyBorder="1" applyAlignment="1">
      <alignment horizontal="center" vertical="center" wrapText="1"/>
    </xf>
    <xf numFmtId="0" fontId="28" fillId="28" borderId="2" xfId="42" applyFont="1" applyFill="1" applyBorder="1" applyAlignment="1">
      <alignment vertical="center" wrapText="1"/>
    </xf>
    <xf numFmtId="4" fontId="27" fillId="14" borderId="2" xfId="42" applyNumberFormat="1" applyFont="1" applyFill="1" applyBorder="1" applyAlignment="1">
      <alignment horizontal="center" vertical="center" textRotation="90" wrapText="1"/>
    </xf>
    <xf numFmtId="0" fontId="33" fillId="8" borderId="62" xfId="42" applyFont="1" applyFill="1" applyBorder="1" applyAlignment="1">
      <alignment horizontal="center" vertical="top" wrapText="1"/>
    </xf>
    <xf numFmtId="167" fontId="42" fillId="8" borderId="2" xfId="20" applyNumberFormat="1" applyFont="1" applyFill="1" applyBorder="1" applyAlignment="1">
      <alignment horizontal="center" vertical="center" wrapText="1"/>
    </xf>
    <xf numFmtId="9" fontId="42" fillId="8" borderId="2" xfId="20" applyFont="1" applyFill="1" applyBorder="1" applyAlignment="1">
      <alignment horizontal="center" vertical="center" wrapText="1"/>
    </xf>
    <xf numFmtId="0" fontId="3" fillId="8" borderId="2" xfId="42" applyFont="1" applyFill="1" applyBorder="1" applyAlignment="1">
      <alignment horizontal="center" vertical="center" wrapText="1"/>
    </xf>
    <xf numFmtId="0" fontId="27" fillId="8" borderId="2" xfId="20" applyNumberFormat="1" applyFont="1" applyFill="1" applyBorder="1" applyAlignment="1">
      <alignment horizontal="center" vertical="center" wrapText="1"/>
    </xf>
    <xf numFmtId="44" fontId="27" fillId="8" borderId="35" xfId="22" applyFont="1" applyFill="1" applyBorder="1" applyAlignment="1">
      <alignment horizontal="left" vertical="center" wrapText="1"/>
    </xf>
    <xf numFmtId="166" fontId="31" fillId="8" borderId="9" xfId="23" applyNumberFormat="1" applyFont="1" applyFill="1" applyBorder="1" applyAlignment="1">
      <alignment horizontal="center" vertical="center" wrapText="1"/>
    </xf>
    <xf numFmtId="44" fontId="3" fillId="8" borderId="2" xfId="43" applyNumberFormat="1" applyFont="1" applyFill="1" applyBorder="1" applyAlignment="1">
      <alignment horizontal="center" vertical="center" wrapText="1"/>
    </xf>
    <xf numFmtId="165" fontId="29" fillId="8" borderId="2" xfId="42" applyNumberFormat="1" applyFont="1" applyFill="1" applyBorder="1" applyAlignment="1">
      <alignment horizontal="left" vertical="center" wrapText="1"/>
    </xf>
    <xf numFmtId="4" fontId="27" fillId="13" borderId="2" xfId="42" applyNumberFormat="1" applyFont="1" applyFill="1" applyBorder="1" applyAlignment="1">
      <alignment horizontal="center" vertical="center" textRotation="90" wrapText="1"/>
    </xf>
    <xf numFmtId="165" fontId="27" fillId="8" borderId="35" xfId="42" applyNumberFormat="1" applyFont="1" applyFill="1" applyBorder="1" applyAlignment="1">
      <alignment horizontal="left" vertical="center" wrapText="1"/>
    </xf>
    <xf numFmtId="167" fontId="42" fillId="8" borderId="9" xfId="20" applyNumberFormat="1" applyFont="1" applyFill="1" applyBorder="1" applyAlignment="1">
      <alignment horizontal="center" vertical="center" wrapText="1"/>
    </xf>
    <xf numFmtId="9" fontId="42" fillId="8" borderId="9" xfId="20" applyFont="1" applyFill="1" applyBorder="1" applyAlignment="1">
      <alignment horizontal="center" vertical="center" wrapText="1"/>
    </xf>
    <xf numFmtId="167" fontId="47" fillId="8" borderId="9" xfId="20" applyNumberFormat="1" applyFont="1" applyFill="1" applyBorder="1" applyAlignment="1">
      <alignment horizontal="center" vertical="center" wrapText="1"/>
    </xf>
    <xf numFmtId="165" fontId="27" fillId="13" borderId="2" xfId="42" applyNumberFormat="1" applyFont="1" applyFill="1" applyBorder="1" applyAlignment="1">
      <alignment horizontal="center" vertical="center" textRotation="90" wrapText="1"/>
    </xf>
    <xf numFmtId="166" fontId="31" fillId="8" borderId="9" xfId="43" applyNumberFormat="1" applyFont="1" applyFill="1" applyBorder="1" applyAlignment="1">
      <alignment horizontal="center" vertical="center" wrapText="1"/>
    </xf>
    <xf numFmtId="0" fontId="27" fillId="8" borderId="2" xfId="42" applyFont="1" applyFill="1" applyBorder="1" applyAlignment="1">
      <alignment horizontal="center" vertical="center" wrapText="1"/>
    </xf>
    <xf numFmtId="165" fontId="27" fillId="8" borderId="2" xfId="42" applyNumberFormat="1" applyFont="1" applyFill="1" applyBorder="1" applyAlignment="1">
      <alignment horizontal="left" vertical="center" wrapText="1"/>
    </xf>
    <xf numFmtId="165" fontId="30" fillId="8" borderId="2" xfId="42" applyNumberFormat="1" applyFont="1" applyFill="1" applyBorder="1" applyAlignment="1">
      <alignment horizontal="center" vertical="center" wrapText="1"/>
    </xf>
    <xf numFmtId="165" fontId="17" fillId="8" borderId="35" xfId="42" applyNumberFormat="1" applyFont="1" applyFill="1" applyBorder="1" applyAlignment="1">
      <alignment horizontal="left" vertical="center" wrapText="1"/>
    </xf>
    <xf numFmtId="0" fontId="33" fillId="8" borderId="60" xfId="42" applyFont="1" applyFill="1" applyBorder="1" applyAlignment="1">
      <alignment horizontal="center" vertical="top" wrapText="1"/>
    </xf>
    <xf numFmtId="9" fontId="42" fillId="8" borderId="59" xfId="20" applyFont="1" applyFill="1" applyBorder="1" applyAlignment="1">
      <alignment horizontal="center" vertical="center" wrapText="1"/>
    </xf>
    <xf numFmtId="9" fontId="29" fillId="8" borderId="59" xfId="20" applyFont="1" applyFill="1" applyBorder="1" applyAlignment="1">
      <alignment horizontal="center" vertical="center" wrapText="1"/>
    </xf>
    <xf numFmtId="167" fontId="29" fillId="8" borderId="59" xfId="20" applyNumberFormat="1" applyFont="1" applyFill="1" applyBorder="1" applyAlignment="1">
      <alignment horizontal="center" vertical="center" wrapText="1"/>
    </xf>
    <xf numFmtId="165" fontId="29" fillId="8" borderId="59" xfId="42" applyNumberFormat="1" applyFont="1" applyFill="1" applyBorder="1" applyAlignment="1">
      <alignment horizontal="left" vertical="center" wrapText="1"/>
    </xf>
    <xf numFmtId="0" fontId="27" fillId="8" borderId="59" xfId="42" applyFont="1" applyFill="1" applyBorder="1" applyAlignment="1">
      <alignment horizontal="center" vertical="center" wrapText="1"/>
    </xf>
    <xf numFmtId="165" fontId="29" fillId="8" borderId="59" xfId="42" applyNumberFormat="1" applyFont="1" applyFill="1" applyBorder="1" applyAlignment="1">
      <alignment horizontal="center" vertical="center" wrapText="1"/>
    </xf>
    <xf numFmtId="165" fontId="27" fillId="8" borderId="59" xfId="42" applyNumberFormat="1" applyFont="1" applyFill="1" applyBorder="1" applyAlignment="1">
      <alignment horizontal="left" vertical="center" wrapText="1"/>
    </xf>
    <xf numFmtId="165" fontId="17" fillId="8" borderId="72" xfId="42" applyNumberFormat="1" applyFont="1" applyFill="1" applyBorder="1" applyAlignment="1">
      <alignment horizontal="left" vertical="center" wrapText="1"/>
    </xf>
    <xf numFmtId="165" fontId="27" fillId="13" borderId="48" xfId="42" applyNumberFormat="1" applyFont="1" applyFill="1" applyBorder="1" applyAlignment="1">
      <alignment horizontal="center" vertical="center" textRotation="90" wrapText="1"/>
    </xf>
    <xf numFmtId="165" fontId="33" fillId="15" borderId="65" xfId="42" applyNumberFormat="1" applyFont="1" applyFill="1" applyBorder="1" applyAlignment="1">
      <alignment horizontal="center" vertical="top" wrapText="1"/>
    </xf>
    <xf numFmtId="9" fontId="42" fillId="15" borderId="64" xfId="20" applyFont="1" applyFill="1" applyBorder="1" applyAlignment="1">
      <alignment horizontal="center" vertical="center" wrapText="1"/>
    </xf>
    <xf numFmtId="9" fontId="53" fillId="15" borderId="38" xfId="20" applyFont="1" applyFill="1" applyBorder="1" applyAlignment="1">
      <alignment horizontal="center" vertical="center" wrapText="1"/>
    </xf>
    <xf numFmtId="165" fontId="3" fillId="49" borderId="64" xfId="42" applyNumberFormat="1" applyFont="1" applyFill="1" applyBorder="1" applyAlignment="1">
      <alignment horizontal="center" vertical="center" wrapText="1"/>
    </xf>
    <xf numFmtId="1" fontId="27" fillId="49" borderId="64" xfId="20" applyNumberFormat="1" applyFont="1" applyFill="1" applyBorder="1" applyAlignment="1">
      <alignment horizontal="center" vertical="center" wrapText="1"/>
    </xf>
    <xf numFmtId="9" fontId="47" fillId="15" borderId="64" xfId="20" applyFont="1" applyFill="1" applyBorder="1" applyAlignment="1">
      <alignment horizontal="center" vertical="center" wrapText="1"/>
    </xf>
    <xf numFmtId="165" fontId="27" fillId="15" borderId="38" xfId="42" applyNumberFormat="1" applyFont="1" applyFill="1" applyBorder="1" applyAlignment="1">
      <alignment horizontal="center" vertical="center" wrapText="1"/>
    </xf>
    <xf numFmtId="1" fontId="27" fillId="50" borderId="38" xfId="42" applyNumberFormat="1" applyFont="1" applyFill="1" applyBorder="1" applyAlignment="1">
      <alignment horizontal="center" vertical="center"/>
    </xf>
    <xf numFmtId="165" fontId="27" fillId="15" borderId="38" xfId="42" applyNumberFormat="1" applyFont="1" applyFill="1" applyBorder="1" applyAlignment="1">
      <alignment horizontal="left" vertical="center" wrapText="1"/>
    </xf>
    <xf numFmtId="166" fontId="31" fillId="49" borderId="116" xfId="43" applyNumberFormat="1" applyFont="1" applyFill="1" applyBorder="1" applyAlignment="1">
      <alignment horizontal="center" vertical="center" wrapText="1"/>
    </xf>
    <xf numFmtId="166" fontId="42" fillId="15" borderId="38" xfId="43" applyNumberFormat="1" applyFont="1" applyFill="1" applyBorder="1" applyAlignment="1">
      <alignment horizontal="center" vertical="center" wrapText="1"/>
    </xf>
    <xf numFmtId="166" fontId="53" fillId="15" borderId="38" xfId="43" applyNumberFormat="1" applyFont="1" applyFill="1" applyBorder="1" applyAlignment="1">
      <alignment horizontal="center" vertical="center" wrapText="1"/>
    </xf>
    <xf numFmtId="165" fontId="28" fillId="15" borderId="38" xfId="42" applyNumberFormat="1" applyFont="1" applyFill="1" applyBorder="1" applyAlignment="1">
      <alignment horizontal="center" vertical="center" wrapText="1"/>
    </xf>
    <xf numFmtId="165" fontId="28" fillId="49" borderId="64" xfId="42" applyNumberFormat="1" applyFont="1" applyFill="1" applyBorder="1" applyAlignment="1">
      <alignment horizontal="center" vertical="center" wrapText="1"/>
    </xf>
    <xf numFmtId="165" fontId="29" fillId="51" borderId="38" xfId="42" applyNumberFormat="1" applyFont="1" applyFill="1" applyBorder="1" applyAlignment="1">
      <alignment horizontal="left" vertical="center" wrapText="1"/>
    </xf>
    <xf numFmtId="1" fontId="28" fillId="11" borderId="38" xfId="42" applyNumberFormat="1" applyFont="1" applyFill="1" applyBorder="1" applyAlignment="1">
      <alignment horizontal="center" vertical="center" wrapText="1"/>
    </xf>
    <xf numFmtId="1" fontId="27" fillId="11" borderId="2" xfId="42" applyNumberFormat="1" applyFont="1" applyFill="1" applyBorder="1" applyAlignment="1">
      <alignment horizontal="center" vertical="center"/>
    </xf>
    <xf numFmtId="165" fontId="33" fillId="34" borderId="62" xfId="42" applyNumberFormat="1" applyFont="1" applyFill="1" applyBorder="1" applyAlignment="1">
      <alignment horizontal="center" vertical="top" wrapText="1"/>
    </xf>
    <xf numFmtId="167" fontId="42" fillId="34" borderId="2" xfId="20" applyNumberFormat="1" applyFont="1" applyFill="1" applyBorder="1" applyAlignment="1">
      <alignment horizontal="center" vertical="center" wrapText="1"/>
    </xf>
    <xf numFmtId="165" fontId="3" fillId="34" borderId="2" xfId="42" applyNumberFormat="1" applyFont="1" applyFill="1" applyBorder="1" applyAlignment="1">
      <alignment horizontal="center" vertical="center" wrapText="1"/>
    </xf>
    <xf numFmtId="1" fontId="27" fillId="35" borderId="48" xfId="20" applyNumberFormat="1" applyFont="1" applyFill="1" applyBorder="1" applyAlignment="1">
      <alignment horizontal="center" vertical="center" wrapText="1"/>
    </xf>
    <xf numFmtId="165" fontId="27" fillId="34" borderId="2" xfId="42" applyNumberFormat="1" applyFont="1" applyFill="1" applyBorder="1" applyAlignment="1">
      <alignment horizontal="center" vertical="center" wrapText="1"/>
    </xf>
    <xf numFmtId="165" fontId="27" fillId="34" borderId="2" xfId="42" applyNumberFormat="1" applyFont="1" applyFill="1" applyBorder="1" applyAlignment="1">
      <alignment horizontal="left" vertical="center" wrapText="1"/>
    </xf>
    <xf numFmtId="166" fontId="31" fillId="34" borderId="62" xfId="43" applyNumberFormat="1" applyFont="1" applyFill="1" applyBorder="1" applyAlignment="1">
      <alignment horizontal="center" vertical="center" wrapText="1"/>
    </xf>
    <xf numFmtId="166" fontId="42" fillId="34" borderId="2" xfId="43" applyNumberFormat="1" applyFont="1" applyFill="1" applyBorder="1" applyAlignment="1">
      <alignment horizontal="center" vertical="center" wrapText="1"/>
    </xf>
    <xf numFmtId="44" fontId="53" fillId="34" borderId="2" xfId="43" applyNumberFormat="1" applyFont="1" applyFill="1" applyBorder="1" applyAlignment="1">
      <alignment horizontal="center" vertical="center" wrapText="1"/>
    </xf>
    <xf numFmtId="166" fontId="53" fillId="34" borderId="2" xfId="43" applyNumberFormat="1" applyFont="1" applyFill="1" applyBorder="1" applyAlignment="1">
      <alignment horizontal="center" vertical="center" wrapText="1"/>
    </xf>
    <xf numFmtId="165" fontId="29" fillId="34" borderId="2" xfId="42" applyNumberFormat="1" applyFont="1" applyFill="1" applyBorder="1" applyAlignment="1">
      <alignment horizontal="center" vertical="center" wrapText="1"/>
    </xf>
    <xf numFmtId="165" fontId="29" fillId="35" borderId="48" xfId="42" applyNumberFormat="1" applyFont="1" applyFill="1" applyBorder="1" applyAlignment="1">
      <alignment horizontal="center" vertical="center" wrapText="1"/>
    </xf>
    <xf numFmtId="165" fontId="29" fillId="33" borderId="2" xfId="42" applyNumberFormat="1" applyFont="1" applyFill="1" applyBorder="1" applyAlignment="1">
      <alignment horizontal="left" vertical="center" wrapText="1"/>
    </xf>
    <xf numFmtId="3" fontId="27" fillId="31" borderId="2" xfId="42" applyNumberFormat="1" applyFont="1" applyFill="1" applyBorder="1" applyAlignment="1">
      <alignment horizontal="center" vertical="center" wrapText="1"/>
    </xf>
    <xf numFmtId="165" fontId="27" fillId="31" borderId="2" xfId="42" applyNumberFormat="1" applyFont="1" applyFill="1" applyBorder="1" applyAlignment="1">
      <alignment horizontal="left" vertical="center" wrapText="1"/>
    </xf>
    <xf numFmtId="166" fontId="31" fillId="31" borderId="62" xfId="43" applyNumberFormat="1" applyFont="1" applyFill="1" applyBorder="1" applyAlignment="1">
      <alignment horizontal="center" vertical="center" wrapText="1"/>
    </xf>
    <xf numFmtId="166" fontId="42" fillId="31" borderId="2" xfId="43" applyNumberFormat="1" applyFont="1" applyFill="1" applyBorder="1" applyAlignment="1">
      <alignment horizontal="center" vertical="center" wrapText="1"/>
    </xf>
    <xf numFmtId="166" fontId="53" fillId="31" borderId="2" xfId="43" applyNumberFormat="1" applyFont="1" applyFill="1" applyBorder="1" applyAlignment="1">
      <alignment horizontal="center" vertical="center" wrapText="1"/>
    </xf>
    <xf numFmtId="165" fontId="29" fillId="30" borderId="2" xfId="42" applyNumberFormat="1" applyFont="1" applyFill="1" applyBorder="1" applyAlignment="1">
      <alignment horizontal="left" vertical="center" wrapText="1"/>
    </xf>
    <xf numFmtId="1" fontId="27" fillId="11" borderId="2" xfId="42" applyNumberFormat="1" applyFont="1" applyFill="1" applyBorder="1" applyAlignment="1">
      <alignment horizontal="center" vertical="center" wrapText="1"/>
    </xf>
    <xf numFmtId="165" fontId="33" fillId="28" borderId="62" xfId="42" applyNumberFormat="1" applyFont="1" applyFill="1" applyBorder="1" applyAlignment="1">
      <alignment horizontal="center" vertical="top" wrapText="1"/>
    </xf>
    <xf numFmtId="167" fontId="42" fillId="28" borderId="2" xfId="20" applyNumberFormat="1" applyFont="1" applyFill="1" applyBorder="1" applyAlignment="1">
      <alignment horizontal="center" vertical="center" wrapText="1"/>
    </xf>
    <xf numFmtId="165" fontId="3" fillId="28" borderId="2" xfId="42" applyNumberFormat="1" applyFont="1" applyFill="1" applyBorder="1" applyAlignment="1">
      <alignment horizontal="center" vertical="center" wrapText="1"/>
    </xf>
    <xf numFmtId="1" fontId="27" fillId="29" borderId="48" xfId="20" applyNumberFormat="1" applyFont="1" applyFill="1" applyBorder="1" applyAlignment="1">
      <alignment horizontal="center" vertical="center" wrapText="1"/>
    </xf>
    <xf numFmtId="165" fontId="27" fillId="28" borderId="2" xfId="42" applyNumberFormat="1" applyFont="1" applyFill="1" applyBorder="1" applyAlignment="1">
      <alignment horizontal="left" vertical="center" wrapText="1"/>
    </xf>
    <xf numFmtId="166" fontId="31" fillId="28" borderId="62" xfId="43" applyNumberFormat="1" applyFont="1" applyFill="1" applyBorder="1" applyAlignment="1">
      <alignment horizontal="center" vertical="center" wrapText="1"/>
    </xf>
    <xf numFmtId="166" fontId="42" fillId="28" borderId="2" xfId="43" applyNumberFormat="1" applyFont="1" applyFill="1" applyBorder="1" applyAlignment="1">
      <alignment horizontal="center" vertical="center" wrapText="1"/>
    </xf>
    <xf numFmtId="44" fontId="53" fillId="28" borderId="2" xfId="43" applyNumberFormat="1" applyFont="1" applyFill="1" applyBorder="1" applyAlignment="1">
      <alignment horizontal="center" vertical="center" wrapText="1"/>
    </xf>
    <xf numFmtId="166" fontId="53" fillId="28" borderId="2" xfId="43" applyNumberFormat="1" applyFont="1" applyFill="1" applyBorder="1" applyAlignment="1">
      <alignment horizontal="center" vertical="center" wrapText="1"/>
    </xf>
    <xf numFmtId="165" fontId="29" fillId="27" borderId="2" xfId="42" applyNumberFormat="1" applyFont="1" applyFill="1" applyBorder="1" applyAlignment="1">
      <alignment horizontal="left" vertical="center" wrapText="1"/>
    </xf>
    <xf numFmtId="165" fontId="33" fillId="8" borderId="60" xfId="42" applyNumberFormat="1" applyFont="1" applyFill="1" applyBorder="1" applyAlignment="1">
      <alignment horizontal="center" vertical="top" wrapText="1"/>
    </xf>
    <xf numFmtId="3" fontId="3" fillId="8" borderId="59" xfId="42" applyNumberFormat="1" applyFont="1" applyFill="1" applyBorder="1" applyAlignment="1">
      <alignment horizontal="center" vertical="center" wrapText="1"/>
    </xf>
    <xf numFmtId="1" fontId="27" fillId="26" borderId="59" xfId="20" applyNumberFormat="1" applyFont="1" applyFill="1" applyBorder="1" applyAlignment="1">
      <alignment horizontal="center" vertical="center" wrapText="1"/>
    </xf>
    <xf numFmtId="10" fontId="47" fillId="8" borderId="59" xfId="20" applyNumberFormat="1" applyFont="1" applyFill="1" applyBorder="1" applyAlignment="1">
      <alignment horizontal="center" vertical="center" wrapText="1"/>
    </xf>
    <xf numFmtId="3" fontId="27" fillId="8" borderId="59" xfId="42" applyNumberFormat="1" applyFont="1" applyFill="1" applyBorder="1" applyAlignment="1">
      <alignment horizontal="center" vertical="center" wrapText="1"/>
    </xf>
    <xf numFmtId="166" fontId="31" fillId="8" borderId="60" xfId="43" applyNumberFormat="1" applyFont="1" applyFill="1" applyBorder="1" applyAlignment="1">
      <alignment horizontal="center" vertical="center" wrapText="1"/>
    </xf>
    <xf numFmtId="166" fontId="42" fillId="8" borderId="59" xfId="43" applyNumberFormat="1" applyFont="1" applyFill="1" applyBorder="1" applyAlignment="1">
      <alignment horizontal="center" vertical="center" wrapText="1"/>
    </xf>
    <xf numFmtId="44" fontId="53" fillId="8" borderId="59" xfId="43" applyNumberFormat="1" applyFont="1" applyFill="1" applyBorder="1" applyAlignment="1">
      <alignment horizontal="center" vertical="center" wrapText="1"/>
    </xf>
    <xf numFmtId="166" fontId="53" fillId="8" borderId="59" xfId="43" applyNumberFormat="1" applyFont="1" applyFill="1" applyBorder="1" applyAlignment="1">
      <alignment horizontal="center" vertical="center" wrapText="1"/>
    </xf>
    <xf numFmtId="165" fontId="29" fillId="26" borderId="59" xfId="42" applyNumberFormat="1" applyFont="1" applyFill="1" applyBorder="1" applyAlignment="1">
      <alignment horizontal="center" vertical="center" wrapText="1"/>
    </xf>
    <xf numFmtId="165" fontId="27" fillId="8" borderId="59" xfId="42" applyNumberFormat="1" applyFont="1" applyFill="1" applyBorder="1" applyAlignment="1">
      <alignment horizontal="center" vertical="center" wrapText="1"/>
    </xf>
    <xf numFmtId="165" fontId="29" fillId="25" borderId="59" xfId="42" applyNumberFormat="1" applyFont="1" applyFill="1" applyBorder="1" applyAlignment="1">
      <alignment horizontal="left" vertical="center" wrapText="1"/>
    </xf>
    <xf numFmtId="1" fontId="27" fillId="11" borderId="59" xfId="42" applyNumberFormat="1" applyFont="1" applyFill="1" applyBorder="1" applyAlignment="1">
      <alignment horizontal="center" vertical="center" wrapText="1"/>
    </xf>
    <xf numFmtId="165" fontId="33" fillId="19" borderId="58" xfId="42" applyNumberFormat="1" applyFont="1" applyFill="1" applyBorder="1" applyAlignment="1">
      <alignment horizontal="center" vertical="top" wrapText="1"/>
    </xf>
    <xf numFmtId="167" fontId="42" fillId="19" borderId="57" xfId="20" applyNumberFormat="1" applyFont="1" applyFill="1" applyBorder="1" applyAlignment="1">
      <alignment horizontal="center" vertical="center" wrapText="1"/>
    </xf>
    <xf numFmtId="165" fontId="3" fillId="19" borderId="57" xfId="42" applyNumberFormat="1" applyFont="1" applyFill="1" applyBorder="1" applyAlignment="1">
      <alignment horizontal="center" vertical="center" wrapText="1"/>
    </xf>
    <xf numFmtId="1" fontId="27" fillId="19" borderId="57" xfId="20" applyNumberFormat="1" applyFont="1" applyFill="1" applyBorder="1" applyAlignment="1">
      <alignment horizontal="center" vertical="center" wrapText="1"/>
    </xf>
    <xf numFmtId="167" fontId="47" fillId="19" borderId="57" xfId="20" applyNumberFormat="1" applyFont="1" applyFill="1" applyBorder="1" applyAlignment="1">
      <alignment horizontal="center" vertical="center" wrapText="1"/>
    </xf>
    <xf numFmtId="165" fontId="27" fillId="19" borderId="57" xfId="42" applyNumberFormat="1" applyFont="1" applyFill="1" applyBorder="1" applyAlignment="1">
      <alignment horizontal="center" vertical="center" wrapText="1"/>
    </xf>
    <xf numFmtId="165" fontId="27" fillId="19" borderId="57" xfId="42" applyNumberFormat="1" applyFont="1" applyFill="1" applyBorder="1" applyAlignment="1">
      <alignment horizontal="left" vertical="center" wrapText="1"/>
    </xf>
    <xf numFmtId="169" fontId="42" fillId="11" borderId="57" xfId="33" applyNumberFormat="1" applyFont="1" applyFill="1" applyBorder="1" applyAlignment="1">
      <alignment horizontal="center" vertical="center" wrapText="1"/>
    </xf>
    <xf numFmtId="1" fontId="29" fillId="11" borderId="57" xfId="33" applyNumberFormat="1" applyFont="1" applyFill="1" applyBorder="1" applyAlignment="1">
      <alignment horizontal="center" vertical="center" wrapText="1"/>
    </xf>
    <xf numFmtId="167" fontId="19" fillId="19" borderId="64" xfId="20" applyNumberFormat="1" applyFont="1" applyFill="1" applyBorder="1" applyAlignment="1">
      <alignment horizontal="center" vertical="center" wrapText="1"/>
    </xf>
    <xf numFmtId="167" fontId="57" fillId="19" borderId="57" xfId="20" applyNumberFormat="1" applyFont="1" applyFill="1" applyBorder="1" applyAlignment="1">
      <alignment horizontal="center" vertical="center" wrapText="1"/>
    </xf>
    <xf numFmtId="165" fontId="59" fillId="52" borderId="38" xfId="42" applyNumberFormat="1" applyFont="1" applyFill="1" applyBorder="1" applyAlignment="1">
      <alignment horizontal="center" vertical="center" wrapText="1"/>
    </xf>
    <xf numFmtId="165" fontId="59" fillId="24" borderId="1" xfId="42" applyNumberFormat="1" applyFont="1" applyFill="1" applyBorder="1" applyAlignment="1">
      <alignment horizontal="center" vertical="center" wrapText="1"/>
    </xf>
    <xf numFmtId="3" fontId="14" fillId="24" borderId="1" xfId="42" applyNumberFormat="1" applyFont="1" applyFill="1" applyBorder="1" applyAlignment="1">
      <alignment horizontal="center" vertical="center" wrapText="1"/>
    </xf>
    <xf numFmtId="1" fontId="59" fillId="24" borderId="1" xfId="42" applyNumberFormat="1" applyFont="1" applyFill="1" applyBorder="1" applyAlignment="1">
      <alignment horizontal="center" vertical="center" wrapText="1"/>
    </xf>
    <xf numFmtId="165" fontId="27" fillId="44" borderId="35" xfId="42" quotePrefix="1" applyNumberFormat="1" applyFont="1" applyFill="1" applyBorder="1" applyAlignment="1">
      <alignment horizontal="left" vertical="center" wrapText="1"/>
    </xf>
    <xf numFmtId="165" fontId="27" fillId="44" borderId="2" xfId="42" applyNumberFormat="1" applyFont="1" applyFill="1" applyBorder="1" applyAlignment="1">
      <alignment horizontal="center" vertical="center" wrapText="1"/>
    </xf>
    <xf numFmtId="1" fontId="27" fillId="46" borderId="2" xfId="42" applyNumberFormat="1" applyFont="1" applyFill="1" applyBorder="1" applyAlignment="1">
      <alignment horizontal="center" vertical="center"/>
    </xf>
    <xf numFmtId="9" fontId="47" fillId="44" borderId="48" xfId="20" applyFont="1" applyFill="1" applyBorder="1" applyAlignment="1">
      <alignment horizontal="center" vertical="center" wrapText="1"/>
    </xf>
    <xf numFmtId="1" fontId="27" fillId="45" borderId="48" xfId="20" applyNumberFormat="1" applyFont="1" applyFill="1" applyBorder="1" applyAlignment="1">
      <alignment horizontal="center" vertical="center" wrapText="1"/>
    </xf>
    <xf numFmtId="165" fontId="3" fillId="45" borderId="48" xfId="42" applyNumberFormat="1" applyFont="1" applyFill="1" applyBorder="1" applyAlignment="1">
      <alignment horizontal="center" vertical="center" wrapText="1"/>
    </xf>
    <xf numFmtId="167" fontId="29" fillId="44" borderId="2" xfId="20" applyNumberFormat="1" applyFont="1" applyFill="1" applyBorder="1" applyAlignment="1">
      <alignment horizontal="center" vertical="center" wrapText="1"/>
    </xf>
    <xf numFmtId="9" fontId="27" fillId="44" borderId="2" xfId="20" applyFont="1" applyFill="1" applyBorder="1" applyAlignment="1">
      <alignment horizontal="center" vertical="center" wrapText="1"/>
    </xf>
    <xf numFmtId="9" fontId="42" fillId="44" borderId="48" xfId="20" applyFont="1" applyFill="1" applyBorder="1" applyAlignment="1">
      <alignment horizontal="center" vertical="center" wrapText="1"/>
    </xf>
    <xf numFmtId="167" fontId="42" fillId="44" borderId="48" xfId="20" applyNumberFormat="1" applyFont="1" applyFill="1" applyBorder="1" applyAlignment="1">
      <alignment horizontal="center" vertical="center" wrapText="1"/>
    </xf>
    <xf numFmtId="165" fontId="33" fillId="44" borderId="62" xfId="42" applyNumberFormat="1" applyFont="1" applyFill="1" applyBorder="1" applyAlignment="1">
      <alignment horizontal="center" vertical="top" wrapText="1"/>
    </xf>
    <xf numFmtId="165" fontId="27" fillId="44" borderId="103" xfId="42" applyNumberFormat="1" applyFont="1" applyFill="1" applyBorder="1" applyAlignment="1">
      <alignment horizontal="left" vertical="center" wrapText="1"/>
    </xf>
    <xf numFmtId="165" fontId="27" fillId="44" borderId="38" xfId="42" applyNumberFormat="1" applyFont="1" applyFill="1" applyBorder="1" applyAlignment="1">
      <alignment horizontal="center" vertical="center" wrapText="1"/>
    </xf>
    <xf numFmtId="165" fontId="3" fillId="44" borderId="38" xfId="42" applyNumberFormat="1" applyFont="1" applyFill="1" applyBorder="1" applyAlignment="1">
      <alignment horizontal="center" vertical="center" wrapText="1"/>
    </xf>
    <xf numFmtId="1" fontId="27" fillId="45" borderId="64" xfId="20" applyNumberFormat="1" applyFont="1" applyFill="1" applyBorder="1" applyAlignment="1">
      <alignment horizontal="center" vertical="center" wrapText="1"/>
    </xf>
    <xf numFmtId="165" fontId="3" fillId="44" borderId="38" xfId="42" applyNumberFormat="1" applyFont="1" applyFill="1" applyBorder="1" applyAlignment="1">
      <alignment horizontal="left" vertical="center" wrapText="1"/>
    </xf>
    <xf numFmtId="167" fontId="29" fillId="44" borderId="38" xfId="42" applyNumberFormat="1" applyFont="1" applyFill="1" applyBorder="1" applyAlignment="1">
      <alignment horizontal="center" vertical="center" wrapText="1"/>
    </xf>
    <xf numFmtId="9" fontId="27" fillId="44" borderId="38" xfId="42" applyNumberFormat="1" applyFont="1" applyFill="1" applyBorder="1" applyAlignment="1">
      <alignment horizontal="center" vertical="center" wrapText="1"/>
    </xf>
    <xf numFmtId="9" fontId="42" fillId="44" borderId="38" xfId="20" applyFont="1" applyFill="1" applyBorder="1" applyAlignment="1">
      <alignment horizontal="center" vertical="center" wrapText="1"/>
    </xf>
    <xf numFmtId="167" fontId="42" fillId="44" borderId="38" xfId="42" applyNumberFormat="1" applyFont="1" applyFill="1" applyBorder="1" applyAlignment="1">
      <alignment horizontal="center" vertical="center" wrapText="1"/>
    </xf>
    <xf numFmtId="165" fontId="33" fillId="44" borderId="65" xfId="42" applyNumberFormat="1" applyFont="1" applyFill="1" applyBorder="1" applyAlignment="1">
      <alignment horizontal="center" vertical="top" wrapText="1"/>
    </xf>
    <xf numFmtId="165" fontId="28" fillId="44" borderId="2" xfId="42" applyNumberFormat="1" applyFont="1" applyFill="1" applyBorder="1" applyAlignment="1">
      <alignment horizontal="left" vertical="center" wrapText="1"/>
    </xf>
    <xf numFmtId="165" fontId="29" fillId="45" borderId="48" xfId="42" applyNumberFormat="1" applyFont="1" applyFill="1" applyBorder="1" applyAlignment="1">
      <alignment horizontal="center" vertical="center" wrapText="1"/>
    </xf>
    <xf numFmtId="165" fontId="29" fillId="44" borderId="2" xfId="42" applyNumberFormat="1" applyFont="1" applyFill="1" applyBorder="1" applyAlignment="1">
      <alignment horizontal="center" vertical="center" wrapText="1"/>
    </xf>
    <xf numFmtId="44" fontId="29" fillId="45" borderId="48" xfId="42" applyNumberFormat="1" applyFont="1" applyFill="1" applyBorder="1" applyAlignment="1">
      <alignment horizontal="center" vertical="center" wrapText="1"/>
    </xf>
    <xf numFmtId="165" fontId="31" fillId="44" borderId="9" xfId="42" applyNumberFormat="1" applyFont="1" applyFill="1" applyBorder="1" applyAlignment="1">
      <alignment horizontal="center" vertical="center" wrapText="1"/>
    </xf>
    <xf numFmtId="165" fontId="28" fillId="44" borderId="38" xfId="42" applyNumberFormat="1" applyFont="1" applyFill="1" applyBorder="1" applyAlignment="1">
      <alignment horizontal="left" vertical="center" wrapText="1"/>
    </xf>
    <xf numFmtId="165" fontId="29" fillId="45" borderId="64" xfId="42" applyNumberFormat="1" applyFont="1" applyFill="1" applyBorder="1" applyAlignment="1">
      <alignment horizontal="center" vertical="center" wrapText="1"/>
    </xf>
    <xf numFmtId="165" fontId="29" fillId="44" borderId="38" xfId="42" applyNumberFormat="1" applyFont="1" applyFill="1" applyBorder="1" applyAlignment="1">
      <alignment horizontal="center" vertical="center" wrapText="1"/>
    </xf>
    <xf numFmtId="44" fontId="29" fillId="45" borderId="64" xfId="42" applyNumberFormat="1" applyFont="1" applyFill="1" applyBorder="1" applyAlignment="1">
      <alignment horizontal="center" vertical="center" wrapText="1"/>
    </xf>
    <xf numFmtId="165" fontId="31" fillId="44" borderId="66" xfId="42" applyNumberFormat="1" applyFont="1" applyFill="1" applyBorder="1" applyAlignment="1">
      <alignment horizontal="center" vertical="center" wrapText="1"/>
    </xf>
    <xf numFmtId="165" fontId="27" fillId="41" borderId="35" xfId="42" applyNumberFormat="1" applyFont="1" applyFill="1" applyBorder="1" applyAlignment="1">
      <alignment horizontal="left" vertical="center" wrapText="1"/>
    </xf>
    <xf numFmtId="165" fontId="27" fillId="41" borderId="2" xfId="42" applyNumberFormat="1" applyFont="1" applyFill="1" applyBorder="1" applyAlignment="1">
      <alignment horizontal="center" vertical="center" wrapText="1"/>
    </xf>
    <xf numFmtId="1" fontId="27" fillId="43" borderId="2" xfId="42" applyNumberFormat="1" applyFont="1" applyFill="1" applyBorder="1" applyAlignment="1">
      <alignment horizontal="center" vertical="center"/>
    </xf>
    <xf numFmtId="1" fontId="27" fillId="42" borderId="48" xfId="20" applyNumberFormat="1" applyFont="1" applyFill="1" applyBorder="1" applyAlignment="1">
      <alignment horizontal="center" vertical="center" wrapText="1"/>
    </xf>
    <xf numFmtId="165" fontId="3" fillId="42" borderId="48" xfId="21" applyNumberFormat="1" applyFont="1" applyFill="1" applyBorder="1" applyAlignment="1">
      <alignment horizontal="center" vertical="center" wrapText="1"/>
    </xf>
    <xf numFmtId="9" fontId="29" fillId="41" borderId="48" xfId="20" applyFont="1" applyFill="1" applyBorder="1" applyAlignment="1">
      <alignment horizontal="center" vertical="center" wrapText="1"/>
    </xf>
    <xf numFmtId="167" fontId="42" fillId="41" borderId="2" xfId="20" applyNumberFormat="1" applyFont="1" applyFill="1" applyBorder="1" applyAlignment="1">
      <alignment horizontal="center" vertical="center" wrapText="1"/>
    </xf>
    <xf numFmtId="165" fontId="33" fillId="41" borderId="62" xfId="42" applyNumberFormat="1" applyFont="1" applyFill="1" applyBorder="1" applyAlignment="1">
      <alignment horizontal="center" vertical="top" wrapText="1"/>
    </xf>
    <xf numFmtId="165" fontId="28" fillId="40" borderId="2" xfId="42" applyNumberFormat="1" applyFont="1" applyFill="1" applyBorder="1" applyAlignment="1">
      <alignment horizontal="left" vertical="center" wrapText="1"/>
    </xf>
    <xf numFmtId="165" fontId="29" fillId="42" borderId="48" xfId="42" applyNumberFormat="1" applyFont="1" applyFill="1" applyBorder="1" applyAlignment="1">
      <alignment horizontal="center" vertical="center" wrapText="1"/>
    </xf>
    <xf numFmtId="4" fontId="29" fillId="42" borderId="48" xfId="42" applyNumberFormat="1" applyFont="1" applyFill="1" applyBorder="1" applyAlignment="1">
      <alignment horizontal="center" vertical="center" wrapText="1"/>
    </xf>
    <xf numFmtId="4" fontId="29" fillId="41" borderId="2" xfId="42" applyNumberFormat="1" applyFont="1" applyFill="1" applyBorder="1" applyAlignment="1">
      <alignment horizontal="center" vertical="center" wrapText="1"/>
    </xf>
    <xf numFmtId="165" fontId="29" fillId="41" borderId="2" xfId="42" applyNumberFormat="1" applyFont="1" applyFill="1" applyBorder="1" applyAlignment="1">
      <alignment horizontal="center" vertical="center" wrapText="1"/>
    </xf>
    <xf numFmtId="44" fontId="29" fillId="42" borderId="48" xfId="42" applyNumberFormat="1" applyFont="1" applyFill="1" applyBorder="1" applyAlignment="1">
      <alignment horizontal="center" vertical="center" wrapText="1"/>
    </xf>
    <xf numFmtId="166" fontId="31" fillId="41" borderId="9" xfId="43" applyNumberFormat="1" applyFont="1" applyFill="1" applyBorder="1" applyAlignment="1">
      <alignment horizontal="center" vertical="center" wrapText="1"/>
    </xf>
    <xf numFmtId="165" fontId="27" fillId="7" borderId="35" xfId="42" applyNumberFormat="1" applyFont="1" applyFill="1" applyBorder="1" applyAlignment="1">
      <alignment horizontal="left" vertical="center" wrapText="1"/>
    </xf>
    <xf numFmtId="165" fontId="27" fillId="7" borderId="2" xfId="42" applyNumberFormat="1" applyFont="1" applyFill="1" applyBorder="1" applyAlignment="1">
      <alignment horizontal="center" vertical="center" wrapText="1"/>
    </xf>
    <xf numFmtId="165" fontId="3" fillId="7" borderId="2" xfId="42" applyNumberFormat="1" applyFont="1" applyFill="1" applyBorder="1" applyAlignment="1">
      <alignment horizontal="center" vertical="center" wrapText="1"/>
    </xf>
    <xf numFmtId="9" fontId="47" fillId="7" borderId="2" xfId="42" applyNumberFormat="1" applyFont="1" applyFill="1" applyBorder="1" applyAlignment="1">
      <alignment horizontal="center" vertical="center" wrapText="1"/>
    </xf>
    <xf numFmtId="1" fontId="27" fillId="12" borderId="48" xfId="20" applyNumberFormat="1" applyFont="1" applyFill="1" applyBorder="1" applyAlignment="1">
      <alignment horizontal="center" vertical="center" wrapText="1"/>
    </xf>
    <xf numFmtId="165" fontId="3" fillId="7" borderId="2" xfId="42" applyNumberFormat="1" applyFont="1" applyFill="1" applyBorder="1" applyAlignment="1">
      <alignment horizontal="left" vertical="center" wrapText="1"/>
    </xf>
    <xf numFmtId="9" fontId="42" fillId="7" borderId="2" xfId="20" applyFont="1" applyFill="1" applyBorder="1" applyAlignment="1">
      <alignment horizontal="center" vertical="center" wrapText="1"/>
    </xf>
    <xf numFmtId="167" fontId="42" fillId="7" borderId="2" xfId="42" applyNumberFormat="1" applyFont="1" applyFill="1" applyBorder="1" applyAlignment="1">
      <alignment horizontal="center" vertical="center" wrapText="1"/>
    </xf>
    <xf numFmtId="165" fontId="33" fillId="7" borderId="62" xfId="42" applyNumberFormat="1" applyFont="1" applyFill="1" applyBorder="1" applyAlignment="1">
      <alignment horizontal="center" vertical="top" wrapText="1"/>
    </xf>
    <xf numFmtId="9" fontId="47" fillId="7" borderId="48" xfId="42" applyNumberFormat="1" applyFont="1" applyFill="1" applyBorder="1" applyAlignment="1">
      <alignment horizontal="center" vertical="center" wrapText="1"/>
    </xf>
    <xf numFmtId="165" fontId="3" fillId="7" borderId="48" xfId="42" applyNumberFormat="1" applyFont="1" applyFill="1" applyBorder="1" applyAlignment="1">
      <alignment horizontal="left" vertical="center" wrapText="1"/>
    </xf>
    <xf numFmtId="9" fontId="42" fillId="7" borderId="48" xfId="20" applyFont="1" applyFill="1" applyBorder="1" applyAlignment="1">
      <alignment horizontal="center" vertical="center" wrapText="1"/>
    </xf>
    <xf numFmtId="167" fontId="42" fillId="7" borderId="48" xfId="42" applyNumberFormat="1" applyFont="1" applyFill="1" applyBorder="1" applyAlignment="1">
      <alignment horizontal="center" vertical="center" wrapText="1"/>
    </xf>
    <xf numFmtId="165" fontId="28" fillId="7" borderId="2" xfId="42" applyNumberFormat="1" applyFont="1" applyFill="1" applyBorder="1" applyAlignment="1">
      <alignment horizontal="left" vertical="center" wrapText="1"/>
    </xf>
    <xf numFmtId="165" fontId="29" fillId="12" borderId="48" xfId="42" applyNumberFormat="1" applyFont="1" applyFill="1" applyBorder="1" applyAlignment="1">
      <alignment horizontal="center" vertical="center" wrapText="1"/>
    </xf>
    <xf numFmtId="165" fontId="29" fillId="7" borderId="2" xfId="42" applyNumberFormat="1" applyFont="1" applyFill="1" applyBorder="1" applyAlignment="1">
      <alignment horizontal="center" vertical="center" wrapText="1"/>
    </xf>
    <xf numFmtId="44" fontId="3" fillId="7" borderId="2" xfId="42" applyNumberFormat="1" applyFont="1" applyFill="1" applyBorder="1" applyAlignment="1">
      <alignment horizontal="left" vertical="center" wrapText="1"/>
    </xf>
    <xf numFmtId="165" fontId="31" fillId="7" borderId="9" xfId="42" applyNumberFormat="1" applyFont="1" applyFill="1" applyBorder="1" applyAlignment="1">
      <alignment horizontal="center" vertical="center" wrapText="1"/>
    </xf>
    <xf numFmtId="165" fontId="29" fillId="7" borderId="0" xfId="42" applyNumberFormat="1" applyFont="1" applyFill="1" applyAlignment="1">
      <alignment horizontal="center" vertical="center" wrapText="1"/>
    </xf>
    <xf numFmtId="165" fontId="27" fillId="41" borderId="2" xfId="42" applyNumberFormat="1" applyFont="1" applyFill="1" applyBorder="1" applyAlignment="1">
      <alignment horizontal="left" vertical="center" wrapText="1"/>
    </xf>
    <xf numFmtId="9" fontId="47" fillId="42" borderId="48" xfId="20" applyFont="1" applyFill="1" applyBorder="1" applyAlignment="1">
      <alignment horizontal="center" vertical="center" wrapText="1"/>
    </xf>
    <xf numFmtId="9" fontId="42" fillId="41" borderId="2" xfId="20" applyFont="1" applyFill="1" applyBorder="1" applyAlignment="1">
      <alignment horizontal="center" vertical="center" wrapText="1"/>
    </xf>
    <xf numFmtId="165" fontId="29" fillId="40" borderId="2" xfId="42" applyNumberFormat="1" applyFont="1" applyFill="1" applyBorder="1" applyAlignment="1">
      <alignment horizontal="left" vertical="center" wrapText="1"/>
    </xf>
    <xf numFmtId="44" fontId="53" fillId="42" borderId="48" xfId="42" applyNumberFormat="1" applyFont="1" applyFill="1" applyBorder="1" applyAlignment="1">
      <alignment horizontal="center" vertical="center" wrapText="1"/>
    </xf>
    <xf numFmtId="166" fontId="53" fillId="40" borderId="2" xfId="42" applyNumberFormat="1" applyFont="1" applyFill="1" applyBorder="1" applyAlignment="1">
      <alignment horizontal="center" vertical="center" wrapText="1"/>
    </xf>
    <xf numFmtId="166" fontId="53" fillId="41" borderId="2" xfId="42" applyNumberFormat="1" applyFont="1" applyFill="1" applyBorder="1" applyAlignment="1">
      <alignment horizontal="center" vertical="center" wrapText="1"/>
    </xf>
    <xf numFmtId="168" fontId="42" fillId="42" borderId="48" xfId="42" applyNumberFormat="1" applyFont="1" applyFill="1" applyBorder="1" applyAlignment="1">
      <alignment horizontal="center" vertical="center" wrapText="1"/>
    </xf>
    <xf numFmtId="166" fontId="31" fillId="41" borderId="62" xfId="43" applyNumberFormat="1" applyFont="1" applyFill="1" applyBorder="1" applyAlignment="1">
      <alignment horizontal="center" vertical="center" wrapText="1"/>
    </xf>
    <xf numFmtId="1" fontId="32" fillId="53" borderId="59" xfId="42" applyNumberFormat="1" applyFont="1" applyFill="1" applyBorder="1" applyAlignment="1">
      <alignment horizontal="center" vertical="center" wrapText="1"/>
    </xf>
    <xf numFmtId="165" fontId="30" fillId="54" borderId="48" xfId="42" applyNumberFormat="1" applyFont="1" applyFill="1" applyBorder="1" applyAlignment="1">
      <alignment horizontal="center" vertical="center" wrapText="1"/>
    </xf>
    <xf numFmtId="165" fontId="30" fillId="54" borderId="2" xfId="42" applyNumberFormat="1" applyFont="1" applyFill="1" applyBorder="1" applyAlignment="1">
      <alignment horizontal="center" vertical="center" wrapText="1"/>
    </xf>
    <xf numFmtId="0" fontId="38" fillId="7" borderId="62" xfId="42" applyFont="1" applyFill="1" applyBorder="1" applyAlignment="1">
      <alignment horizontal="center" vertical="center" wrapText="1" readingOrder="1"/>
    </xf>
    <xf numFmtId="0" fontId="43" fillId="7" borderId="78" xfId="42" applyFont="1" applyFill="1" applyBorder="1" applyAlignment="1">
      <alignment horizontal="center" vertical="center" wrapText="1" readingOrder="1"/>
    </xf>
    <xf numFmtId="4" fontId="45" fillId="7" borderId="2" xfId="42" applyNumberFormat="1" applyFont="1" applyFill="1" applyBorder="1" applyAlignment="1">
      <alignment horizontal="center" vertical="center" wrapText="1" readingOrder="1"/>
    </xf>
    <xf numFmtId="4" fontId="43" fillId="7" borderId="2" xfId="42" applyNumberFormat="1" applyFont="1" applyFill="1" applyBorder="1" applyAlignment="1">
      <alignment horizontal="center" vertical="center" wrapText="1" readingOrder="1"/>
    </xf>
    <xf numFmtId="4" fontId="45" fillId="7" borderId="62" xfId="42" applyNumberFormat="1" applyFont="1" applyFill="1" applyBorder="1" applyAlignment="1">
      <alignment horizontal="center" vertical="center" wrapText="1" readingOrder="1"/>
    </xf>
    <xf numFmtId="0" fontId="43" fillId="7" borderId="2" xfId="42" applyFont="1" applyFill="1" applyBorder="1" applyAlignment="1">
      <alignment horizontal="center" vertical="center" wrapText="1" readingOrder="1"/>
    </xf>
    <xf numFmtId="0" fontId="43" fillId="7" borderId="1" xfId="42" applyFont="1" applyFill="1" applyBorder="1" applyAlignment="1">
      <alignment horizontal="center" vertical="center" wrapText="1" readingOrder="1"/>
    </xf>
    <xf numFmtId="4" fontId="45" fillId="7" borderId="1" xfId="42" applyNumberFormat="1" applyFont="1" applyFill="1" applyBorder="1" applyAlignment="1">
      <alignment horizontal="center" vertical="center" wrapText="1" readingOrder="1"/>
    </xf>
    <xf numFmtId="4" fontId="43" fillId="7" borderId="1" xfId="42" applyNumberFormat="1" applyFont="1" applyFill="1" applyBorder="1" applyAlignment="1">
      <alignment horizontal="center" vertical="center" wrapText="1" readingOrder="1"/>
    </xf>
    <xf numFmtId="4" fontId="45" fillId="7" borderId="94" xfId="42" applyNumberFormat="1" applyFont="1" applyFill="1" applyBorder="1" applyAlignment="1">
      <alignment horizontal="center" vertical="center" wrapText="1" readingOrder="1"/>
    </xf>
    <xf numFmtId="4" fontId="38" fillId="7" borderId="90" xfId="42" applyNumberFormat="1" applyFont="1" applyFill="1" applyBorder="1" applyAlignment="1">
      <alignment horizontal="center" vertical="center" wrapText="1" readingOrder="1"/>
    </xf>
    <xf numFmtId="4" fontId="38" fillId="7" borderId="34" xfId="42" applyNumberFormat="1" applyFont="1" applyFill="1" applyBorder="1" applyAlignment="1">
      <alignment horizontal="center" vertical="center" wrapText="1" readingOrder="1"/>
    </xf>
    <xf numFmtId="1" fontId="32" fillId="43" borderId="59" xfId="42" applyNumberFormat="1" applyFont="1" applyFill="1" applyBorder="1" applyAlignment="1">
      <alignment horizontal="center" vertical="center" wrapText="1"/>
    </xf>
    <xf numFmtId="165" fontId="30" fillId="55" borderId="48" xfId="42" applyNumberFormat="1" applyFont="1" applyFill="1" applyBorder="1" applyAlignment="1">
      <alignment horizontal="center" vertical="center" wrapText="1"/>
    </xf>
    <xf numFmtId="165" fontId="30" fillId="55" borderId="2" xfId="42" applyNumberFormat="1" applyFont="1" applyFill="1" applyBorder="1" applyAlignment="1">
      <alignment horizontal="center" vertical="center" wrapText="1"/>
    </xf>
    <xf numFmtId="0" fontId="38" fillId="41" borderId="62" xfId="42" applyFont="1" applyFill="1" applyBorder="1" applyAlignment="1">
      <alignment horizontal="center" vertical="center" wrapText="1" readingOrder="1"/>
    </xf>
    <xf numFmtId="0" fontId="43" fillId="41" borderId="78" xfId="42" applyFont="1" applyFill="1" applyBorder="1" applyAlignment="1">
      <alignment horizontal="center" vertical="center" wrapText="1" readingOrder="1"/>
    </xf>
    <xf numFmtId="4" fontId="43" fillId="41" borderId="2" xfId="42" applyNumberFormat="1" applyFont="1" applyFill="1" applyBorder="1" applyAlignment="1">
      <alignment horizontal="center" vertical="center" wrapText="1" readingOrder="1"/>
    </xf>
    <xf numFmtId="4" fontId="43" fillId="41" borderId="62" xfId="42" applyNumberFormat="1" applyFont="1" applyFill="1" applyBorder="1" applyAlignment="1">
      <alignment horizontal="center" vertical="center" wrapText="1" readingOrder="1"/>
    </xf>
    <xf numFmtId="0" fontId="43" fillId="41" borderId="2" xfId="42" applyFont="1" applyFill="1" applyBorder="1" applyAlignment="1">
      <alignment horizontal="center" vertical="center" wrapText="1" readingOrder="1"/>
    </xf>
    <xf numFmtId="0" fontId="43" fillId="41" borderId="1" xfId="42" applyFont="1" applyFill="1" applyBorder="1" applyAlignment="1">
      <alignment horizontal="center" vertical="center" wrapText="1" readingOrder="1"/>
    </xf>
    <xf numFmtId="4" fontId="43" fillId="41" borderId="1" xfId="42" applyNumberFormat="1" applyFont="1" applyFill="1" applyBorder="1" applyAlignment="1">
      <alignment horizontal="center" vertical="center" wrapText="1" readingOrder="1"/>
    </xf>
    <xf numFmtId="4" fontId="43" fillId="41" borderId="94" xfId="42" applyNumberFormat="1" applyFont="1" applyFill="1" applyBorder="1" applyAlignment="1">
      <alignment horizontal="center" vertical="center" wrapText="1" readingOrder="1"/>
    </xf>
    <xf numFmtId="4" fontId="38" fillId="41" borderId="90" xfId="42" applyNumberFormat="1" applyFont="1" applyFill="1" applyBorder="1" applyAlignment="1">
      <alignment horizontal="center" vertical="center" wrapText="1" readingOrder="1"/>
    </xf>
    <xf numFmtId="4" fontId="38" fillId="41" borderId="34" xfId="42" applyNumberFormat="1" applyFont="1" applyFill="1" applyBorder="1" applyAlignment="1">
      <alignment horizontal="center" vertical="center" wrapText="1" readingOrder="1"/>
    </xf>
    <xf numFmtId="1" fontId="32" fillId="50" borderId="59" xfId="42" applyNumberFormat="1" applyFont="1" applyFill="1" applyBorder="1" applyAlignment="1">
      <alignment horizontal="center" vertical="center" wrapText="1"/>
    </xf>
    <xf numFmtId="4" fontId="68" fillId="23" borderId="94" xfId="42" applyNumberFormat="1" applyFont="1" applyFill="1" applyBorder="1" applyAlignment="1">
      <alignment horizontal="center" vertical="center" wrapText="1" readingOrder="1"/>
    </xf>
    <xf numFmtId="4" fontId="38" fillId="23" borderId="57" xfId="42" applyNumberFormat="1" applyFont="1" applyFill="1" applyBorder="1" applyAlignment="1">
      <alignment horizontal="center" vertical="center" wrapText="1" readingOrder="1"/>
    </xf>
    <xf numFmtId="4" fontId="68" fillId="23" borderId="57" xfId="42" applyNumberFormat="1" applyFont="1" applyFill="1" applyBorder="1" applyAlignment="1">
      <alignment horizontal="center" vertical="center" wrapText="1" readingOrder="1"/>
    </xf>
    <xf numFmtId="4" fontId="68" fillId="23" borderId="58" xfId="42" applyNumberFormat="1" applyFont="1" applyFill="1" applyBorder="1" applyAlignment="1">
      <alignment horizontal="center" vertical="center" wrapText="1" readingOrder="1"/>
    </xf>
    <xf numFmtId="4" fontId="51" fillId="2" borderId="48" xfId="42" applyNumberFormat="1" applyFont="1" applyFill="1" applyBorder="1" applyAlignment="1">
      <alignment horizontal="center" vertical="center" wrapText="1" readingOrder="1"/>
    </xf>
    <xf numFmtId="4" fontId="51" fillId="0" borderId="48" xfId="42" applyNumberFormat="1" applyFont="1" applyBorder="1" applyAlignment="1">
      <alignment horizontal="center" vertical="center" wrapText="1" readingOrder="1"/>
    </xf>
    <xf numFmtId="165" fontId="30" fillId="22" borderId="64" xfId="42" applyNumberFormat="1" applyFont="1" applyFill="1" applyBorder="1" applyAlignment="1">
      <alignment horizontal="center" vertical="center" wrapText="1"/>
    </xf>
    <xf numFmtId="165" fontId="26" fillId="22" borderId="66" xfId="42" applyNumberFormat="1" applyFont="1" applyFill="1" applyBorder="1" applyAlignment="1">
      <alignment horizontal="center" vertical="center" wrapText="1"/>
    </xf>
    <xf numFmtId="165" fontId="30" fillId="22" borderId="38" xfId="42" applyNumberFormat="1" applyFont="1" applyFill="1" applyBorder="1" applyAlignment="1">
      <alignment horizontal="center" vertical="center" wrapText="1"/>
    </xf>
    <xf numFmtId="165" fontId="26" fillId="22" borderId="65" xfId="42" applyNumberFormat="1" applyFont="1" applyFill="1" applyBorder="1" applyAlignment="1">
      <alignment horizontal="center" vertical="center" wrapText="1"/>
    </xf>
    <xf numFmtId="0" fontId="43" fillId="23" borderId="114" xfId="42" applyFont="1" applyFill="1" applyBorder="1" applyAlignment="1">
      <alignment horizontal="center" vertical="center" wrapText="1" readingOrder="1"/>
    </xf>
    <xf numFmtId="4" fontId="51" fillId="2" borderId="59" xfId="42" applyNumberFormat="1" applyFont="1" applyFill="1" applyBorder="1" applyAlignment="1">
      <alignment horizontal="center" vertical="center" wrapText="1" readingOrder="1"/>
    </xf>
    <xf numFmtId="4" fontId="47" fillId="22" borderId="60" xfId="42" applyNumberFormat="1" applyFont="1" applyFill="1" applyBorder="1" applyAlignment="1">
      <alignment horizontal="center" vertical="center" wrapText="1"/>
    </xf>
    <xf numFmtId="0" fontId="43" fillId="23" borderId="7" xfId="42" applyFont="1" applyFill="1" applyBorder="1" applyAlignment="1">
      <alignment horizontal="center" vertical="center" wrapText="1" readingOrder="1"/>
    </xf>
    <xf numFmtId="4" fontId="47" fillId="22" borderId="62" xfId="42" applyNumberFormat="1" applyFont="1" applyFill="1" applyBorder="1" applyAlignment="1">
      <alignment horizontal="center" vertical="center" wrapText="1"/>
    </xf>
    <xf numFmtId="0" fontId="43" fillId="23" borderId="39" xfId="42" applyFont="1" applyFill="1" applyBorder="1" applyAlignment="1">
      <alignment horizontal="center" vertical="center" wrapText="1" readingOrder="1"/>
    </xf>
    <xf numFmtId="4" fontId="68" fillId="23" borderId="60" xfId="42" applyNumberFormat="1" applyFont="1" applyFill="1" applyBorder="1" applyAlignment="1">
      <alignment horizontal="center" vertical="center" wrapText="1" readingOrder="1"/>
    </xf>
    <xf numFmtId="0" fontId="43" fillId="23" borderId="113" xfId="42" applyFont="1" applyFill="1" applyBorder="1" applyAlignment="1">
      <alignment horizontal="center" vertical="center" wrapText="1" readingOrder="1"/>
    </xf>
    <xf numFmtId="4" fontId="38" fillId="2" borderId="59" xfId="42" applyNumberFormat="1" applyFont="1" applyFill="1" applyBorder="1" applyAlignment="1">
      <alignment horizontal="center" vertical="center" wrapText="1" readingOrder="1"/>
    </xf>
    <xf numFmtId="4" fontId="51" fillId="2" borderId="38" xfId="42" applyNumberFormat="1" applyFont="1" applyFill="1" applyBorder="1" applyAlignment="1">
      <alignment horizontal="center" vertical="center" wrapText="1" readingOrder="1"/>
    </xf>
    <xf numFmtId="4" fontId="51" fillId="0" borderId="72" xfId="42" applyNumberFormat="1" applyFont="1" applyBorder="1" applyAlignment="1">
      <alignment horizontal="center" vertical="center" wrapText="1" readingOrder="1"/>
    </xf>
    <xf numFmtId="4" fontId="51" fillId="0" borderId="59" xfId="42" applyNumberFormat="1" applyFont="1" applyBorder="1" applyAlignment="1">
      <alignment horizontal="center" vertical="center" wrapText="1" readingOrder="1"/>
    </xf>
    <xf numFmtId="4" fontId="51" fillId="0" borderId="35" xfId="42" applyNumberFormat="1" applyFont="1" applyBorder="1" applyAlignment="1">
      <alignment horizontal="center" vertical="center" wrapText="1" readingOrder="1"/>
    </xf>
    <xf numFmtId="4" fontId="51" fillId="0" borderId="103" xfId="42" applyNumberFormat="1" applyFont="1" applyBorder="1" applyAlignment="1">
      <alignment horizontal="center" vertical="center" wrapText="1" readingOrder="1"/>
    </xf>
    <xf numFmtId="4" fontId="51" fillId="0" borderId="38" xfId="42" applyNumberFormat="1" applyFont="1" applyBorder="1" applyAlignment="1">
      <alignment horizontal="center" vertical="center" wrapText="1" readingOrder="1"/>
    </xf>
    <xf numFmtId="4" fontId="68" fillId="2" borderId="91" xfId="42" applyNumberFormat="1" applyFont="1" applyFill="1" applyBorder="1" applyAlignment="1">
      <alignment horizontal="center" vertical="center" wrapText="1" readingOrder="1"/>
    </xf>
    <xf numFmtId="4" fontId="68" fillId="23" borderId="66" xfId="42" applyNumberFormat="1" applyFont="1" applyFill="1" applyBorder="1" applyAlignment="1">
      <alignment horizontal="center" vertical="center" wrapText="1" readingOrder="1"/>
    </xf>
    <xf numFmtId="4" fontId="51" fillId="0" borderId="47" xfId="42" applyNumberFormat="1" applyFont="1" applyBorder="1" applyAlignment="1">
      <alignment horizontal="center" vertical="center" wrapText="1" readingOrder="1"/>
    </xf>
    <xf numFmtId="4" fontId="68" fillId="23" borderId="105" xfId="42" applyNumberFormat="1" applyFont="1" applyFill="1" applyBorder="1" applyAlignment="1">
      <alignment horizontal="center" vertical="center" wrapText="1" readingOrder="1"/>
    </xf>
    <xf numFmtId="4" fontId="38" fillId="2" borderId="72" xfId="42" applyNumberFormat="1" applyFont="1" applyFill="1" applyBorder="1" applyAlignment="1">
      <alignment horizontal="center" vertical="center" wrapText="1" readingOrder="1"/>
    </xf>
    <xf numFmtId="4" fontId="68" fillId="23" borderId="59" xfId="42" applyNumberFormat="1" applyFont="1" applyFill="1" applyBorder="1" applyAlignment="1">
      <alignment horizontal="center" vertical="center" wrapText="1" readingOrder="1"/>
    </xf>
    <xf numFmtId="4" fontId="38" fillId="23" borderId="103" xfId="42" applyNumberFormat="1" applyFont="1" applyFill="1" applyBorder="1" applyAlignment="1">
      <alignment horizontal="center" vertical="center" wrapText="1" readingOrder="1"/>
    </xf>
    <xf numFmtId="0" fontId="43" fillId="23" borderId="73" xfId="42" applyFont="1" applyFill="1" applyBorder="1" applyAlignment="1">
      <alignment horizontal="center" vertical="center" wrapText="1" readingOrder="1"/>
    </xf>
    <xf numFmtId="4" fontId="51" fillId="2" borderId="68" xfId="42" applyNumberFormat="1" applyFont="1" applyFill="1" applyBorder="1" applyAlignment="1">
      <alignment horizontal="center" vertical="center" wrapText="1" readingOrder="1"/>
    </xf>
    <xf numFmtId="0" fontId="43" fillId="23" borderId="5" xfId="42" applyFont="1" applyFill="1" applyBorder="1" applyAlignment="1">
      <alignment horizontal="center" vertical="center" wrapText="1" readingOrder="1"/>
    </xf>
    <xf numFmtId="4" fontId="38" fillId="23" borderId="58" xfId="42" applyNumberFormat="1" applyFont="1" applyFill="1" applyBorder="1" applyAlignment="1">
      <alignment horizontal="center" vertical="center" wrapText="1" readingOrder="1"/>
    </xf>
    <xf numFmtId="4" fontId="38" fillId="23" borderId="117" xfId="42" applyNumberFormat="1" applyFont="1" applyFill="1" applyBorder="1" applyAlignment="1">
      <alignment horizontal="center" vertical="center" wrapText="1" readingOrder="1"/>
    </xf>
    <xf numFmtId="4" fontId="51" fillId="2" borderId="72" xfId="42" applyNumberFormat="1" applyFont="1" applyFill="1" applyBorder="1" applyAlignment="1">
      <alignment horizontal="center" vertical="center" wrapText="1" readingOrder="1"/>
    </xf>
    <xf numFmtId="4" fontId="51" fillId="2" borderId="35" xfId="42" applyNumberFormat="1" applyFont="1" applyFill="1" applyBorder="1" applyAlignment="1">
      <alignment horizontal="center" vertical="center" wrapText="1" readingOrder="1"/>
    </xf>
    <xf numFmtId="4" fontId="51" fillId="2" borderId="103" xfId="42" applyNumberFormat="1" applyFont="1" applyFill="1" applyBorder="1" applyAlignment="1">
      <alignment horizontal="center" vertical="center" wrapText="1" readingOrder="1"/>
    </xf>
    <xf numFmtId="165" fontId="47" fillId="22" borderId="60" xfId="42" applyNumberFormat="1" applyFont="1" applyFill="1" applyBorder="1" applyAlignment="1">
      <alignment horizontal="center" vertical="center" wrapText="1"/>
    </xf>
    <xf numFmtId="4" fontId="45" fillId="2" borderId="2" xfId="42" applyNumberFormat="1" applyFont="1" applyFill="1" applyBorder="1" applyAlignment="1">
      <alignment horizontal="center" vertical="center" wrapText="1" readingOrder="1"/>
    </xf>
    <xf numFmtId="167" fontId="53" fillId="8" borderId="59" xfId="20" applyNumberFormat="1" applyFont="1" applyFill="1" applyBorder="1" applyAlignment="1">
      <alignment horizontal="center" vertical="center" wrapText="1"/>
    </xf>
    <xf numFmtId="167" fontId="29" fillId="8" borderId="2" xfId="20" applyNumberFormat="1" applyFont="1" applyFill="1" applyBorder="1" applyAlignment="1">
      <alignment horizontal="center" vertical="center" wrapText="1"/>
    </xf>
    <xf numFmtId="167" fontId="29" fillId="7" borderId="2" xfId="20" applyNumberFormat="1" applyFont="1" applyFill="1" applyBorder="1" applyAlignment="1">
      <alignment horizontal="center" vertical="center" wrapText="1"/>
    </xf>
    <xf numFmtId="167" fontId="42" fillId="8" borderId="59" xfId="20" applyNumberFormat="1" applyFont="1" applyFill="1" applyBorder="1" applyAlignment="1">
      <alignment horizontal="center" vertical="center" wrapText="1"/>
    </xf>
    <xf numFmtId="167" fontId="29" fillId="8" borderId="59" xfId="20" applyNumberFormat="1" applyFont="1" applyFill="1" applyBorder="1" applyAlignment="1">
      <alignment horizontal="center" vertical="center" wrapText="1"/>
    </xf>
    <xf numFmtId="167" fontId="29" fillId="31" borderId="2" xfId="20" applyNumberFormat="1" applyFont="1" applyFill="1" applyBorder="1" applyAlignment="1">
      <alignment horizontal="center" vertical="center" wrapText="1"/>
    </xf>
    <xf numFmtId="167" fontId="29" fillId="41" borderId="2" xfId="20" applyNumberFormat="1" applyFont="1" applyFill="1" applyBorder="1" applyAlignment="1">
      <alignment horizontal="center" vertical="center" wrapText="1"/>
    </xf>
    <xf numFmtId="4" fontId="51" fillId="2" borderId="59" xfId="42" applyNumberFormat="1" applyFont="1" applyFill="1" applyBorder="1" applyAlignment="1">
      <alignment horizontal="center" vertical="center" wrapText="1" readingOrder="1"/>
    </xf>
    <xf numFmtId="167" fontId="29" fillId="31" borderId="2" xfId="20" applyNumberFormat="1" applyFont="1" applyFill="1" applyBorder="1" applyAlignment="1">
      <alignment horizontal="center" vertical="center" wrapText="1"/>
    </xf>
    <xf numFmtId="4" fontId="45" fillId="2" borderId="83" xfId="42" applyNumberFormat="1" applyFont="1" applyFill="1" applyBorder="1" applyAlignment="1">
      <alignment horizontal="center" vertical="center" wrapText="1" readingOrder="1"/>
    </xf>
    <xf numFmtId="4" fontId="51" fillId="2" borderId="35" xfId="42" applyNumberFormat="1" applyFont="1" applyFill="1" applyBorder="1" applyAlignment="1">
      <alignment horizontal="center" vertical="center" wrapText="1" readingOrder="1"/>
    </xf>
    <xf numFmtId="0" fontId="10" fillId="0" borderId="17" xfId="0" applyFont="1"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0" fontId="10" fillId="0" borderId="28" xfId="0" applyFont="1" applyBorder="1" applyAlignment="1">
      <alignment horizontal="justify" wrapText="1"/>
    </xf>
    <xf numFmtId="0" fontId="10" fillId="0" borderId="29" xfId="0" applyFont="1" applyBorder="1" applyAlignment="1">
      <alignment horizontal="justify" wrapText="1"/>
    </xf>
    <xf numFmtId="0" fontId="0" fillId="0" borderId="0" xfId="0" applyAlignment="1">
      <alignment horizontal="justify" wrapText="1"/>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5" borderId="18" xfId="0" applyFont="1" applyFill="1" applyBorder="1" applyAlignment="1">
      <alignment horizontal="center"/>
    </xf>
    <xf numFmtId="0" fontId="2" fillId="5" borderId="19"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49" fontId="30" fillId="21" borderId="0" xfId="35" applyNumberFormat="1" applyFont="1" applyFill="1" applyAlignment="1" applyProtection="1">
      <alignment horizontal="center"/>
      <protection locked="0"/>
    </xf>
    <xf numFmtId="0" fontId="31" fillId="21" borderId="0" xfId="35" applyFont="1" applyFill="1" applyAlignment="1">
      <alignment horizontal="center"/>
    </xf>
    <xf numFmtId="49" fontId="42" fillId="21" borderId="0" xfId="35" applyNumberFormat="1" applyFont="1" applyFill="1" applyAlignment="1" applyProtection="1">
      <alignment horizontal="center"/>
      <protection locked="0"/>
    </xf>
    <xf numFmtId="0" fontId="30" fillId="0" borderId="45" xfId="41" applyFont="1" applyBorder="1" applyAlignment="1">
      <alignment horizontal="center" vertical="center"/>
    </xf>
    <xf numFmtId="0" fontId="30" fillId="0" borderId="0" xfId="41" applyFont="1" applyAlignment="1">
      <alignment horizontal="center" vertical="center"/>
    </xf>
    <xf numFmtId="0" fontId="19" fillId="21" borderId="72" xfId="41" applyFont="1" applyFill="1" applyBorder="1" applyAlignment="1">
      <alignment horizontal="center" vertical="center" wrapText="1"/>
    </xf>
    <xf numFmtId="0" fontId="19" fillId="21" borderId="59" xfId="41" applyFont="1" applyFill="1" applyBorder="1" applyAlignment="1">
      <alignment horizontal="center" vertical="center" wrapText="1"/>
    </xf>
    <xf numFmtId="0" fontId="19" fillId="21" borderId="60" xfId="41" applyFont="1" applyFill="1" applyBorder="1" applyAlignment="1">
      <alignment horizontal="center" vertical="center" wrapText="1"/>
    </xf>
    <xf numFmtId="0" fontId="19" fillId="21" borderId="7" xfId="41" applyFont="1" applyFill="1" applyBorder="1" applyAlignment="1">
      <alignment horizontal="center" vertical="center" wrapText="1"/>
    </xf>
    <xf numFmtId="0" fontId="19" fillId="21" borderId="10" xfId="41" applyFont="1" applyFill="1" applyBorder="1" applyAlignment="1">
      <alignment horizontal="center" vertical="center" wrapText="1"/>
    </xf>
    <xf numFmtId="0" fontId="19" fillId="21" borderId="75" xfId="41" applyFont="1" applyFill="1" applyBorder="1" applyAlignment="1">
      <alignment horizontal="center" vertical="center" wrapText="1"/>
    </xf>
    <xf numFmtId="0" fontId="66" fillId="21" borderId="103" xfId="41" applyFont="1" applyFill="1" applyBorder="1" applyAlignment="1">
      <alignment horizontal="center" wrapText="1"/>
    </xf>
    <xf numFmtId="0" fontId="66" fillId="21" borderId="38" xfId="41" applyFont="1" applyFill="1" applyBorder="1" applyAlignment="1">
      <alignment horizontal="center" wrapText="1"/>
    </xf>
    <xf numFmtId="0" fontId="30" fillId="0" borderId="45" xfId="41" applyFont="1" applyBorder="1" applyAlignment="1">
      <alignment horizontal="center" vertical="center" wrapText="1"/>
    </xf>
    <xf numFmtId="0" fontId="30" fillId="0" borderId="0" xfId="41" applyFont="1" applyAlignment="1">
      <alignment horizontal="center" vertical="center" wrapText="1"/>
    </xf>
    <xf numFmtId="0" fontId="30" fillId="0" borderId="46" xfId="41" applyFont="1" applyBorder="1" applyAlignment="1">
      <alignment horizontal="center" vertical="center" wrapText="1"/>
    </xf>
    <xf numFmtId="0" fontId="18" fillId="21" borderId="5" xfId="41" applyFont="1" applyFill="1" applyBorder="1" applyAlignment="1">
      <alignment horizontal="center" vertical="center" wrapText="1"/>
    </xf>
    <xf numFmtId="0" fontId="18" fillId="21" borderId="33" xfId="41" applyFont="1" applyFill="1" applyBorder="1" applyAlignment="1">
      <alignment horizontal="center" vertical="center" wrapText="1"/>
    </xf>
    <xf numFmtId="0" fontId="18" fillId="21" borderId="34" xfId="41" applyFont="1" applyFill="1" applyBorder="1" applyAlignment="1">
      <alignment horizontal="center" vertical="center" wrapText="1"/>
    </xf>
    <xf numFmtId="0" fontId="19" fillId="21" borderId="5" xfId="41" applyFont="1" applyFill="1" applyBorder="1" applyAlignment="1">
      <alignment horizontal="center" vertical="center" wrapText="1"/>
    </xf>
    <xf numFmtId="0" fontId="19" fillId="21" borderId="33" xfId="41" applyFont="1" applyFill="1" applyBorder="1" applyAlignment="1">
      <alignment horizontal="center" vertical="center" wrapText="1"/>
    </xf>
    <xf numFmtId="0" fontId="19" fillId="21" borderId="34" xfId="41" applyFont="1" applyFill="1" applyBorder="1" applyAlignment="1">
      <alignment horizontal="center" vertical="center" wrapText="1"/>
    </xf>
    <xf numFmtId="0" fontId="35" fillId="21" borderId="103" xfId="41" applyFont="1" applyFill="1" applyBorder="1" applyAlignment="1">
      <alignment horizontal="center" wrapText="1"/>
    </xf>
    <xf numFmtId="0" fontId="35" fillId="21" borderId="38" xfId="41" applyFont="1" applyFill="1" applyBorder="1" applyAlignment="1">
      <alignment horizontal="center" wrapText="1"/>
    </xf>
    <xf numFmtId="0" fontId="42" fillId="21" borderId="38" xfId="41" applyFont="1" applyFill="1" applyBorder="1" applyAlignment="1">
      <alignment horizontal="center" vertical="center" wrapText="1"/>
    </xf>
    <xf numFmtId="0" fontId="42" fillId="21" borderId="65" xfId="41" applyFont="1" applyFill="1" applyBorder="1" applyAlignment="1">
      <alignment horizontal="center" vertical="center" wrapText="1"/>
    </xf>
    <xf numFmtId="165" fontId="24" fillId="2" borderId="49" xfId="42" applyNumberFormat="1" applyFont="1" applyFill="1" applyBorder="1" applyAlignment="1">
      <alignment horizontal="center" vertical="center" wrapText="1"/>
    </xf>
    <xf numFmtId="165" fontId="26" fillId="2" borderId="49" xfId="42" applyNumberFormat="1" applyFont="1" applyFill="1" applyBorder="1" applyAlignment="1">
      <alignment horizontal="center" vertical="center" wrapText="1"/>
    </xf>
    <xf numFmtId="165" fontId="14" fillId="24" borderId="2" xfId="42" applyNumberFormat="1" applyFont="1" applyFill="1" applyBorder="1" applyAlignment="1">
      <alignment horizontal="center" vertical="center" wrapText="1"/>
    </xf>
    <xf numFmtId="165" fontId="14" fillId="24" borderId="1" xfId="42" applyNumberFormat="1" applyFont="1" applyFill="1" applyBorder="1" applyAlignment="1">
      <alignment horizontal="center" vertical="center" wrapText="1"/>
    </xf>
    <xf numFmtId="165" fontId="14" fillId="24" borderId="50" xfId="42" applyNumberFormat="1" applyFont="1" applyFill="1" applyBorder="1" applyAlignment="1">
      <alignment horizontal="center" vertical="center" wrapText="1"/>
    </xf>
    <xf numFmtId="165" fontId="14" fillId="24" borderId="51" xfId="42" applyNumberFormat="1" applyFont="1" applyFill="1" applyBorder="1" applyAlignment="1">
      <alignment horizontal="center" vertical="center" wrapText="1"/>
    </xf>
    <xf numFmtId="165" fontId="14" fillId="24" borderId="53" xfId="42" applyNumberFormat="1" applyFont="1" applyFill="1" applyBorder="1" applyAlignment="1">
      <alignment horizontal="center" vertical="center" wrapText="1"/>
    </xf>
    <xf numFmtId="165" fontId="14" fillId="24" borderId="54" xfId="42" applyNumberFormat="1" applyFont="1" applyFill="1" applyBorder="1" applyAlignment="1">
      <alignment horizontal="center" vertical="center" wrapText="1"/>
    </xf>
    <xf numFmtId="165" fontId="14" fillId="24" borderId="52" xfId="42" applyNumberFormat="1" applyFont="1" applyFill="1" applyBorder="1" applyAlignment="1">
      <alignment horizontal="center" vertical="center" wrapText="1"/>
    </xf>
    <xf numFmtId="165" fontId="14" fillId="24" borderId="49" xfId="42" applyNumberFormat="1" applyFont="1" applyFill="1" applyBorder="1" applyAlignment="1">
      <alignment horizontal="center" vertical="center" wrapText="1"/>
    </xf>
    <xf numFmtId="0" fontId="14" fillId="21" borderId="50" xfId="42" applyFont="1" applyFill="1" applyBorder="1" applyAlignment="1">
      <alignment horizontal="center" vertical="center" wrapText="1"/>
    </xf>
    <xf numFmtId="0" fontId="14" fillId="21" borderId="52" xfId="42" applyFont="1" applyFill="1" applyBorder="1" applyAlignment="1">
      <alignment horizontal="center" vertical="center" wrapText="1"/>
    </xf>
    <xf numFmtId="0" fontId="14" fillId="21" borderId="51" xfId="42" applyFont="1" applyFill="1" applyBorder="1" applyAlignment="1">
      <alignment horizontal="center" vertical="center" wrapText="1"/>
    </xf>
    <xf numFmtId="0" fontId="14" fillId="21" borderId="53" xfId="42" applyFont="1" applyFill="1" applyBorder="1" applyAlignment="1">
      <alignment horizontal="center" vertical="center" wrapText="1"/>
    </xf>
    <xf numFmtId="0" fontId="14" fillId="21" borderId="49" xfId="42" applyFont="1" applyFill="1" applyBorder="1" applyAlignment="1">
      <alignment horizontal="center" vertical="center" wrapText="1"/>
    </xf>
    <xf numFmtId="0" fontId="14" fillId="21" borderId="54" xfId="42" applyFont="1" applyFill="1" applyBorder="1" applyAlignment="1">
      <alignment horizontal="center" vertical="center" wrapText="1"/>
    </xf>
    <xf numFmtId="0" fontId="14" fillId="21" borderId="1" xfId="42" applyFont="1" applyFill="1" applyBorder="1" applyAlignment="1">
      <alignment horizontal="center" vertical="center" wrapText="1"/>
    </xf>
    <xf numFmtId="0" fontId="14" fillId="21" borderId="55" xfId="42" applyFont="1" applyFill="1" applyBorder="1" applyAlignment="1">
      <alignment horizontal="center" vertical="center" wrapText="1"/>
    </xf>
    <xf numFmtId="165" fontId="14" fillId="24" borderId="2" xfId="42" applyNumberFormat="1" applyFont="1" applyFill="1" applyBorder="1" applyAlignment="1">
      <alignment horizontal="left" vertical="center" wrapText="1"/>
    </xf>
    <xf numFmtId="165" fontId="14" fillId="24" borderId="1" xfId="42" applyNumberFormat="1" applyFont="1" applyFill="1" applyBorder="1" applyAlignment="1">
      <alignment horizontal="left" vertical="center" wrapText="1"/>
    </xf>
    <xf numFmtId="165" fontId="14" fillId="24" borderId="55" xfId="42" applyNumberFormat="1" applyFont="1" applyFill="1" applyBorder="1" applyAlignment="1">
      <alignment horizontal="center" vertical="center" wrapText="1"/>
    </xf>
    <xf numFmtId="165" fontId="14" fillId="24" borderId="9" xfId="42" applyNumberFormat="1" applyFont="1" applyFill="1" applyBorder="1" applyAlignment="1">
      <alignment horizontal="center" vertical="center" wrapText="1"/>
    </xf>
    <xf numFmtId="165" fontId="14" fillId="24" borderId="11" xfId="42" applyNumberFormat="1" applyFont="1" applyFill="1" applyBorder="1" applyAlignment="1">
      <alignment horizontal="center" vertical="center" wrapText="1"/>
    </xf>
    <xf numFmtId="165" fontId="14" fillId="52" borderId="2" xfId="42" applyNumberFormat="1" applyFont="1" applyFill="1" applyBorder="1" applyAlignment="1">
      <alignment horizontal="center" vertical="center" wrapText="1"/>
    </xf>
    <xf numFmtId="0" fontId="39" fillId="2" borderId="0" xfId="42" applyFont="1" applyFill="1" applyAlignment="1">
      <alignment horizontal="center" vertical="center" wrapText="1" readingOrder="1"/>
    </xf>
    <xf numFmtId="165" fontId="30" fillId="25" borderId="2" xfId="42" applyNumberFormat="1" applyFont="1" applyFill="1" applyBorder="1" applyAlignment="1">
      <alignment horizontal="center" vertical="center" wrapText="1"/>
    </xf>
    <xf numFmtId="165" fontId="30" fillId="25" borderId="48" xfId="42" applyNumberFormat="1" applyFont="1" applyFill="1" applyBorder="1" applyAlignment="1">
      <alignment horizontal="center" vertical="center" wrapText="1"/>
    </xf>
    <xf numFmtId="0" fontId="38" fillId="8" borderId="7" xfId="42" applyFont="1" applyFill="1" applyBorder="1" applyAlignment="1">
      <alignment horizontal="center" vertical="center" wrapText="1" readingOrder="1"/>
    </xf>
    <xf numFmtId="0" fontId="38" fillId="8" borderId="75" xfId="42" applyFont="1" applyFill="1" applyBorder="1" applyAlignment="1">
      <alignment horizontal="center" vertical="center" wrapText="1" readingOrder="1"/>
    </xf>
    <xf numFmtId="165" fontId="26" fillId="10" borderId="109" xfId="42" applyNumberFormat="1" applyFont="1" applyFill="1" applyBorder="1" applyAlignment="1">
      <alignment horizontal="center" vertical="center" textRotation="90" wrapText="1"/>
    </xf>
    <xf numFmtId="165" fontId="26" fillId="10" borderId="61" xfId="42" applyNumberFormat="1" applyFont="1" applyFill="1" applyBorder="1" applyAlignment="1">
      <alignment horizontal="center" vertical="center" textRotation="90" wrapText="1"/>
    </xf>
    <xf numFmtId="165" fontId="26" fillId="10" borderId="63" xfId="42" applyNumberFormat="1" applyFont="1" applyFill="1" applyBorder="1" applyAlignment="1">
      <alignment horizontal="center" vertical="center" textRotation="90" wrapText="1"/>
    </xf>
    <xf numFmtId="165" fontId="32" fillId="48" borderId="109" xfId="42" applyNumberFormat="1" applyFont="1" applyFill="1" applyBorder="1" applyAlignment="1">
      <alignment horizontal="center" vertical="center" textRotation="90" wrapText="1"/>
    </xf>
    <xf numFmtId="165" fontId="32" fillId="48" borderId="61" xfId="42" applyNumberFormat="1" applyFont="1" applyFill="1" applyBorder="1" applyAlignment="1">
      <alignment horizontal="center" vertical="center" textRotation="90" wrapText="1"/>
    </xf>
    <xf numFmtId="165" fontId="32" fillId="48" borderId="63" xfId="42" applyNumberFormat="1" applyFont="1" applyFill="1" applyBorder="1" applyAlignment="1">
      <alignment horizontal="center" vertical="center" textRotation="90" wrapText="1"/>
    </xf>
    <xf numFmtId="165" fontId="24" fillId="10" borderId="61" xfId="42" applyNumberFormat="1" applyFont="1" applyFill="1" applyBorder="1" applyAlignment="1">
      <alignment horizontal="center" vertical="center" textRotation="90" wrapText="1"/>
    </xf>
    <xf numFmtId="165" fontId="24" fillId="10" borderId="63" xfId="42" applyNumberFormat="1" applyFont="1" applyFill="1" applyBorder="1" applyAlignment="1">
      <alignment horizontal="center" vertical="center" textRotation="90" wrapText="1"/>
    </xf>
    <xf numFmtId="165" fontId="58" fillId="48" borderId="110" xfId="42" applyNumberFormat="1" applyFont="1" applyFill="1" applyBorder="1" applyAlignment="1">
      <alignment horizontal="center" vertical="center" textRotation="90" wrapText="1"/>
    </xf>
    <xf numFmtId="165" fontId="58" fillId="48" borderId="111" xfId="42" applyNumberFormat="1" applyFont="1" applyFill="1" applyBorder="1" applyAlignment="1">
      <alignment horizontal="center" vertical="center" textRotation="90" wrapText="1"/>
    </xf>
    <xf numFmtId="165" fontId="58" fillId="48" borderId="106" xfId="42" applyNumberFormat="1" applyFont="1" applyFill="1" applyBorder="1" applyAlignment="1">
      <alignment horizontal="center" vertical="center" textRotation="90" wrapText="1"/>
    </xf>
    <xf numFmtId="0" fontId="69" fillId="2" borderId="0" xfId="42" applyFont="1" applyFill="1" applyAlignment="1">
      <alignment horizontal="center" vertical="center" wrapText="1"/>
    </xf>
    <xf numFmtId="0" fontId="69" fillId="2" borderId="0" xfId="42" applyFont="1" applyFill="1" applyAlignment="1">
      <alignment horizontal="center" vertical="center"/>
    </xf>
    <xf numFmtId="0" fontId="38" fillId="2" borderId="69" xfId="42" applyFont="1" applyFill="1" applyBorder="1" applyAlignment="1">
      <alignment horizontal="center" vertical="center" wrapText="1" readingOrder="1"/>
    </xf>
    <xf numFmtId="0" fontId="38" fillId="2" borderId="70" xfId="42" applyFont="1" applyFill="1" applyBorder="1" applyAlignment="1">
      <alignment horizontal="center" vertical="center" wrapText="1" readingOrder="1"/>
    </xf>
    <xf numFmtId="0" fontId="38" fillId="2" borderId="9" xfId="42" applyFont="1" applyFill="1" applyBorder="1" applyAlignment="1">
      <alignment horizontal="center" vertical="center" wrapText="1" readingOrder="1"/>
    </xf>
    <xf numFmtId="0" fontId="38" fillId="2" borderId="11" xfId="42" applyFont="1" applyFill="1" applyBorder="1" applyAlignment="1">
      <alignment horizontal="center" vertical="center" wrapText="1" readingOrder="1"/>
    </xf>
    <xf numFmtId="0" fontId="38" fillId="2" borderId="2" xfId="42" applyFont="1" applyFill="1" applyBorder="1" applyAlignment="1">
      <alignment horizontal="center" vertical="center" wrapText="1" readingOrder="1"/>
    </xf>
    <xf numFmtId="0" fontId="38" fillId="2" borderId="10" xfId="42" applyFont="1" applyFill="1" applyBorder="1" applyAlignment="1">
      <alignment horizontal="center" vertical="center" wrapText="1" readingOrder="1"/>
    </xf>
    <xf numFmtId="0" fontId="41" fillId="21" borderId="72" xfId="42" applyFont="1" applyFill="1" applyBorder="1" applyAlignment="1">
      <alignment horizontal="center" vertical="center" wrapText="1" readingOrder="1"/>
    </xf>
    <xf numFmtId="0" fontId="41" fillId="21" borderId="59" xfId="42" applyFont="1" applyFill="1" applyBorder="1" applyAlignment="1">
      <alignment horizontal="center" vertical="center" wrapText="1" readingOrder="1"/>
    </xf>
    <xf numFmtId="165" fontId="24" fillId="25" borderId="59" xfId="42" applyNumberFormat="1" applyFont="1" applyFill="1" applyBorder="1" applyAlignment="1">
      <alignment horizontal="center" vertical="center" wrapText="1"/>
    </xf>
    <xf numFmtId="165" fontId="24" fillId="25" borderId="60" xfId="42" applyNumberFormat="1" applyFont="1" applyFill="1" applyBorder="1" applyAlignment="1">
      <alignment horizontal="center" vertical="center" wrapText="1"/>
    </xf>
    <xf numFmtId="0" fontId="43" fillId="8" borderId="73" xfId="42" applyFont="1" applyFill="1" applyBorder="1" applyAlignment="1">
      <alignment horizontal="center" vertical="center" wrapText="1" readingOrder="1"/>
    </xf>
    <xf numFmtId="0" fontId="43" fillId="8" borderId="52" xfId="42" applyFont="1" applyFill="1" applyBorder="1" applyAlignment="1">
      <alignment horizontal="center" vertical="center" wrapText="1" readingOrder="1"/>
    </xf>
    <xf numFmtId="0" fontId="43" fillId="8" borderId="51" xfId="42" applyFont="1" applyFill="1" applyBorder="1" applyAlignment="1">
      <alignment horizontal="center" vertical="center" wrapText="1" readingOrder="1"/>
    </xf>
    <xf numFmtId="0" fontId="43" fillId="8" borderId="6" xfId="42" applyFont="1" applyFill="1" applyBorder="1" applyAlignment="1">
      <alignment horizontal="center" vertical="center" wrapText="1" readingOrder="1"/>
    </xf>
    <xf numFmtId="0" fontId="43" fillId="8" borderId="49" xfId="42" applyFont="1" applyFill="1" applyBorder="1" applyAlignment="1">
      <alignment horizontal="center" vertical="center" wrapText="1" readingOrder="1"/>
    </xf>
    <xf numFmtId="0" fontId="43" fillId="8" borderId="54" xfId="42" applyFont="1" applyFill="1" applyBorder="1" applyAlignment="1">
      <alignment horizontal="center" vertical="center" wrapText="1" readingOrder="1"/>
    </xf>
    <xf numFmtId="0" fontId="39" fillId="8" borderId="52" xfId="42" applyFont="1" applyFill="1" applyBorder="1" applyAlignment="1">
      <alignment horizontal="center" vertical="center" wrapText="1" readingOrder="1"/>
    </xf>
    <xf numFmtId="0" fontId="39" fillId="8" borderId="74" xfId="42" applyFont="1" applyFill="1" applyBorder="1" applyAlignment="1">
      <alignment horizontal="center" vertical="center" wrapText="1" readingOrder="1"/>
    </xf>
    <xf numFmtId="0" fontId="38" fillId="8" borderId="9" xfId="42" applyFont="1" applyFill="1" applyBorder="1" applyAlignment="1">
      <alignment horizontal="center" vertical="center" wrapText="1" readingOrder="1"/>
    </xf>
    <xf numFmtId="0" fontId="38" fillId="8" borderId="10" xfId="42" applyFont="1" applyFill="1" applyBorder="1" applyAlignment="1">
      <alignment horizontal="center" vertical="center" wrapText="1" readingOrder="1"/>
    </xf>
    <xf numFmtId="0" fontId="38" fillId="8" borderId="72" xfId="42" applyFont="1" applyFill="1" applyBorder="1" applyAlignment="1">
      <alignment horizontal="center" vertical="center" wrapText="1" readingOrder="1"/>
    </xf>
    <xf numFmtId="0" fontId="38" fillId="8" borderId="60" xfId="42" applyFont="1" applyFill="1" applyBorder="1" applyAlignment="1">
      <alignment horizontal="center" vertical="center" wrapText="1" readingOrder="1"/>
    </xf>
    <xf numFmtId="0" fontId="43" fillId="8" borderId="45" xfId="42" applyFont="1" applyFill="1" applyBorder="1" applyAlignment="1">
      <alignment horizontal="center" vertical="center" wrapText="1" readingOrder="1"/>
    </xf>
    <xf numFmtId="0" fontId="43" fillId="8" borderId="0" xfId="42" applyFont="1" applyFill="1" applyAlignment="1">
      <alignment horizontal="center" vertical="center" wrapText="1" readingOrder="1"/>
    </xf>
    <xf numFmtId="0" fontId="43" fillId="8" borderId="76" xfId="42" applyFont="1" applyFill="1" applyBorder="1" applyAlignment="1">
      <alignment horizontal="center" vertical="center" wrapText="1" readingOrder="1"/>
    </xf>
    <xf numFmtId="4" fontId="45" fillId="2" borderId="2" xfId="42" applyNumberFormat="1" applyFont="1" applyFill="1" applyBorder="1" applyAlignment="1">
      <alignment horizontal="center" vertical="center" wrapText="1" readingOrder="1"/>
    </xf>
    <xf numFmtId="167" fontId="44" fillId="2" borderId="35" xfId="20" applyNumberFormat="1" applyFont="1" applyFill="1" applyBorder="1" applyAlignment="1">
      <alignment horizontal="center" vertical="center" wrapText="1" readingOrder="1"/>
    </xf>
    <xf numFmtId="167" fontId="44" fillId="2" borderId="62" xfId="20" applyNumberFormat="1" applyFont="1" applyFill="1" applyBorder="1" applyAlignment="1">
      <alignment horizontal="center" vertical="center" wrapText="1" readingOrder="1"/>
    </xf>
    <xf numFmtId="4" fontId="45" fillId="0" borderId="2" xfId="33" applyNumberFormat="1" applyFont="1" applyBorder="1" applyAlignment="1">
      <alignment horizontal="center" vertical="center" wrapText="1" readingOrder="1"/>
    </xf>
    <xf numFmtId="4" fontId="45" fillId="2" borderId="2" xfId="33" applyNumberFormat="1" applyFont="1" applyFill="1" applyBorder="1" applyAlignment="1">
      <alignment horizontal="center" vertical="center" wrapText="1" readingOrder="1"/>
    </xf>
    <xf numFmtId="4" fontId="45" fillId="0" borderId="9" xfId="33" applyNumberFormat="1" applyFont="1" applyBorder="1" applyAlignment="1">
      <alignment horizontal="center" vertical="center" wrapText="1" readingOrder="1"/>
    </xf>
    <xf numFmtId="4" fontId="45" fillId="0" borderId="11" xfId="33" applyNumberFormat="1" applyFont="1" applyBorder="1" applyAlignment="1">
      <alignment horizontal="center" vertical="center" wrapText="1" readingOrder="1"/>
    </xf>
    <xf numFmtId="4" fontId="45" fillId="2" borderId="9" xfId="33" applyNumberFormat="1" applyFont="1" applyFill="1" applyBorder="1" applyAlignment="1">
      <alignment horizontal="center" vertical="center" wrapText="1" readingOrder="1"/>
    </xf>
    <xf numFmtId="4" fontId="45" fillId="2" borderId="11" xfId="33" applyNumberFormat="1" applyFont="1" applyFill="1" applyBorder="1" applyAlignment="1">
      <alignment horizontal="center" vertical="center" wrapText="1" readingOrder="1"/>
    </xf>
    <xf numFmtId="4" fontId="45" fillId="8" borderId="2" xfId="42" applyNumberFormat="1" applyFont="1" applyFill="1" applyBorder="1" applyAlignment="1">
      <alignment horizontal="center" vertical="center" wrapText="1" readingOrder="1"/>
    </xf>
    <xf numFmtId="167" fontId="44" fillId="8" borderId="35" xfId="20" applyNumberFormat="1" applyFont="1" applyFill="1" applyBorder="1" applyAlignment="1">
      <alignment horizontal="center" vertical="center" wrapText="1" readingOrder="1"/>
    </xf>
    <xf numFmtId="167" fontId="44" fillId="8" borderId="62" xfId="20" applyNumberFormat="1" applyFont="1" applyFill="1" applyBorder="1" applyAlignment="1">
      <alignment horizontal="center" vertical="center" wrapText="1" readingOrder="1"/>
    </xf>
    <xf numFmtId="4" fontId="45" fillId="8" borderId="9" xfId="42" applyNumberFormat="1" applyFont="1" applyFill="1" applyBorder="1" applyAlignment="1">
      <alignment horizontal="center" vertical="center" wrapText="1" readingOrder="1"/>
    </xf>
    <xf numFmtId="4" fontId="45" fillId="8" borderId="11" xfId="42" applyNumberFormat="1" applyFont="1" applyFill="1" applyBorder="1" applyAlignment="1">
      <alignment horizontal="center" vertical="center" wrapText="1" readingOrder="1"/>
    </xf>
    <xf numFmtId="4" fontId="45" fillId="8" borderId="88" xfId="42" applyNumberFormat="1" applyFont="1" applyFill="1" applyBorder="1" applyAlignment="1">
      <alignment horizontal="center" vertical="center" wrapText="1" readingOrder="1"/>
    </xf>
    <xf numFmtId="4" fontId="45" fillId="8" borderId="89" xfId="42" applyNumberFormat="1" applyFont="1" applyFill="1" applyBorder="1" applyAlignment="1">
      <alignment horizontal="center" vertical="center" wrapText="1" readingOrder="1"/>
    </xf>
    <xf numFmtId="165" fontId="31" fillId="25" borderId="73" xfId="42" applyNumberFormat="1" applyFont="1" applyFill="1" applyBorder="1" applyAlignment="1">
      <alignment horizontal="center" vertical="center" wrapText="1"/>
    </xf>
    <xf numFmtId="165" fontId="31" fillId="25" borderId="52" xfId="42" applyNumberFormat="1" applyFont="1" applyFill="1" applyBorder="1" applyAlignment="1">
      <alignment horizontal="center" vertical="center" wrapText="1"/>
    </xf>
    <xf numFmtId="165" fontId="31" fillId="25" borderId="45" xfId="42" applyNumberFormat="1" applyFont="1" applyFill="1" applyBorder="1" applyAlignment="1">
      <alignment horizontal="center" vertical="center" wrapText="1"/>
    </xf>
    <xf numFmtId="165" fontId="31" fillId="25" borderId="0" xfId="42" applyNumberFormat="1" applyFont="1" applyFill="1" applyAlignment="1">
      <alignment horizontal="center" vertical="center" wrapText="1"/>
    </xf>
    <xf numFmtId="165" fontId="31" fillId="25" borderId="6" xfId="42" applyNumberFormat="1" applyFont="1" applyFill="1" applyBorder="1" applyAlignment="1">
      <alignment horizontal="center" vertical="center" wrapText="1"/>
    </xf>
    <xf numFmtId="165" fontId="31" fillId="25" borderId="49" xfId="42" applyNumberFormat="1" applyFont="1" applyFill="1" applyBorder="1" applyAlignment="1">
      <alignment horizontal="center" vertical="center" wrapText="1"/>
    </xf>
    <xf numFmtId="4" fontId="45" fillId="2" borderId="85" xfId="42" applyNumberFormat="1" applyFont="1" applyFill="1" applyBorder="1" applyAlignment="1">
      <alignment horizontal="center" vertical="center" wrapText="1" readingOrder="1"/>
    </xf>
    <xf numFmtId="4" fontId="45" fillId="2" borderId="67" xfId="42" applyNumberFormat="1" applyFont="1" applyFill="1" applyBorder="1" applyAlignment="1">
      <alignment horizontal="center" vertical="center" wrapText="1" readingOrder="1"/>
    </xf>
    <xf numFmtId="4" fontId="45" fillId="2" borderId="69" xfId="42" applyNumberFormat="1" applyFont="1" applyFill="1" applyBorder="1" applyAlignment="1">
      <alignment horizontal="center" vertical="center" wrapText="1" readingOrder="1"/>
    </xf>
    <xf numFmtId="4" fontId="45" fillId="2" borderId="87" xfId="42" applyNumberFormat="1" applyFont="1" applyFill="1" applyBorder="1" applyAlignment="1">
      <alignment horizontal="center" vertical="center" wrapText="1" readingOrder="1"/>
    </xf>
    <xf numFmtId="0" fontId="41" fillId="36" borderId="72" xfId="42" applyFont="1" applyFill="1" applyBorder="1" applyAlignment="1">
      <alignment horizontal="center" vertical="center" wrapText="1" readingOrder="1"/>
    </xf>
    <xf numFmtId="0" fontId="41" fillId="36" borderId="59" xfId="42" applyFont="1" applyFill="1" applyBorder="1" applyAlignment="1">
      <alignment horizontal="center" vertical="center" wrapText="1" readingOrder="1"/>
    </xf>
    <xf numFmtId="165" fontId="24" fillId="38" borderId="91" xfId="42" applyNumberFormat="1" applyFont="1" applyFill="1" applyBorder="1" applyAlignment="1">
      <alignment horizontal="center" vertical="center" wrapText="1"/>
    </xf>
    <xf numFmtId="165" fontId="24" fillId="38" borderId="92" xfId="42" applyNumberFormat="1" applyFont="1" applyFill="1" applyBorder="1" applyAlignment="1">
      <alignment horizontal="center" vertical="center" wrapText="1"/>
    </xf>
    <xf numFmtId="165" fontId="24" fillId="38" borderId="93" xfId="42" applyNumberFormat="1" applyFont="1" applyFill="1" applyBorder="1" applyAlignment="1">
      <alignment horizontal="center" vertical="center" wrapText="1"/>
    </xf>
    <xf numFmtId="4" fontId="45" fillId="8" borderId="50" xfId="42" applyNumberFormat="1" applyFont="1" applyFill="1" applyBorder="1" applyAlignment="1">
      <alignment horizontal="center" vertical="center" wrapText="1" readingOrder="1"/>
    </xf>
    <xf numFmtId="4" fontId="45" fillId="8" borderId="51" xfId="42" applyNumberFormat="1" applyFont="1" applyFill="1" applyBorder="1" applyAlignment="1">
      <alignment horizontal="center" vertical="center" wrapText="1" readingOrder="1"/>
    </xf>
    <xf numFmtId="165" fontId="31" fillId="25" borderId="5" xfId="42" applyNumberFormat="1" applyFont="1" applyFill="1" applyBorder="1" applyAlignment="1">
      <alignment horizontal="center" vertical="center" wrapText="1"/>
    </xf>
    <xf numFmtId="165" fontId="31" fillId="25" borderId="33" xfId="42" applyNumberFormat="1" applyFont="1" applyFill="1" applyBorder="1" applyAlignment="1">
      <alignment horizontal="center" vertical="center" wrapText="1"/>
    </xf>
    <xf numFmtId="165" fontId="31" fillId="25" borderId="34" xfId="42" applyNumberFormat="1" applyFont="1" applyFill="1" applyBorder="1" applyAlignment="1">
      <alignment horizontal="center" vertical="center" wrapText="1"/>
    </xf>
    <xf numFmtId="4" fontId="43" fillId="8" borderId="5" xfId="42" applyNumberFormat="1" applyFont="1" applyFill="1" applyBorder="1" applyAlignment="1">
      <alignment horizontal="center" vertical="center" wrapText="1" readingOrder="1"/>
    </xf>
    <xf numFmtId="4" fontId="43" fillId="8" borderId="34" xfId="42" applyNumberFormat="1" applyFont="1" applyFill="1" applyBorder="1" applyAlignment="1">
      <alignment horizontal="center" vertical="center" wrapText="1" readingOrder="1"/>
    </xf>
    <xf numFmtId="167" fontId="44" fillId="8" borderId="103" xfId="20" applyNumberFormat="1" applyFont="1" applyFill="1" applyBorder="1" applyAlignment="1">
      <alignment horizontal="center" vertical="center" wrapText="1" readingOrder="1"/>
    </xf>
    <xf numFmtId="167" fontId="44" fillId="8" borderId="65" xfId="20" applyNumberFormat="1" applyFont="1" applyFill="1" applyBorder="1" applyAlignment="1">
      <alignment horizontal="center" vertical="center" wrapText="1" readingOrder="1"/>
    </xf>
    <xf numFmtId="0" fontId="43" fillId="28" borderId="73" xfId="42" applyFont="1" applyFill="1" applyBorder="1" applyAlignment="1">
      <alignment horizontal="center" vertical="center" wrapText="1" readingOrder="1"/>
    </xf>
    <xf numFmtId="0" fontId="43" fillId="28" borderId="52" xfId="42" applyFont="1" applyFill="1" applyBorder="1" applyAlignment="1">
      <alignment horizontal="center" vertical="center" wrapText="1" readingOrder="1"/>
    </xf>
    <xf numFmtId="0" fontId="43" fillId="28" borderId="51" xfId="42" applyFont="1" applyFill="1" applyBorder="1" applyAlignment="1">
      <alignment horizontal="center" vertical="center" wrapText="1" readingOrder="1"/>
    </xf>
    <xf numFmtId="0" fontId="43" fillId="28" borderId="6" xfId="42" applyFont="1" applyFill="1" applyBorder="1" applyAlignment="1">
      <alignment horizontal="center" vertical="center" wrapText="1" readingOrder="1"/>
    </xf>
    <xf numFmtId="0" fontId="43" fillId="28" borderId="49" xfId="42" applyFont="1" applyFill="1" applyBorder="1" applyAlignment="1">
      <alignment horizontal="center" vertical="center" wrapText="1" readingOrder="1"/>
    </xf>
    <xf numFmtId="0" fontId="43" fillId="28" borderId="54" xfId="42" applyFont="1" applyFill="1" applyBorder="1" applyAlignment="1">
      <alignment horizontal="center" vertical="center" wrapText="1" readingOrder="1"/>
    </xf>
    <xf numFmtId="0" fontId="39" fillId="28" borderId="52" xfId="42" applyFont="1" applyFill="1" applyBorder="1" applyAlignment="1">
      <alignment horizontal="center" vertical="center" wrapText="1" readingOrder="1"/>
    </xf>
    <xf numFmtId="0" fontId="39" fillId="28" borderId="74" xfId="42" applyFont="1" applyFill="1" applyBorder="1" applyAlignment="1">
      <alignment horizontal="center" vertical="center" wrapText="1" readingOrder="1"/>
    </xf>
    <xf numFmtId="165" fontId="30" fillId="38" borderId="2" xfId="42" applyNumberFormat="1" applyFont="1" applyFill="1" applyBorder="1" applyAlignment="1">
      <alignment horizontal="center" vertical="center" wrapText="1"/>
    </xf>
    <xf numFmtId="0" fontId="38" fillId="28" borderId="9" xfId="42" applyFont="1" applyFill="1" applyBorder="1" applyAlignment="1">
      <alignment horizontal="center" vertical="center" wrapText="1" readingOrder="1"/>
    </xf>
    <xf numFmtId="0" fontId="38" fillId="28" borderId="10" xfId="42" applyFont="1" applyFill="1" applyBorder="1" applyAlignment="1">
      <alignment horizontal="center" vertical="center" wrapText="1" readingOrder="1"/>
    </xf>
    <xf numFmtId="0" fontId="38" fillId="28" borderId="75" xfId="42" applyFont="1" applyFill="1" applyBorder="1" applyAlignment="1">
      <alignment horizontal="center" vertical="center" wrapText="1" readingOrder="1"/>
    </xf>
    <xf numFmtId="0" fontId="38" fillId="28" borderId="114" xfId="42" applyFont="1" applyFill="1" applyBorder="1" applyAlignment="1">
      <alignment horizontal="center" vertical="center" wrapText="1" readingOrder="1"/>
    </xf>
    <xf numFmtId="0" fontId="38" fillId="28" borderId="93" xfId="42" applyFont="1" applyFill="1" applyBorder="1" applyAlignment="1">
      <alignment horizontal="center" vertical="center" wrapText="1" readingOrder="1"/>
    </xf>
    <xf numFmtId="165" fontId="30" fillId="38" borderId="48" xfId="42" applyNumberFormat="1" applyFont="1" applyFill="1" applyBorder="1" applyAlignment="1">
      <alignment horizontal="center" vertical="center" wrapText="1"/>
    </xf>
    <xf numFmtId="0" fontId="38" fillId="28" borderId="7" xfId="42" applyFont="1" applyFill="1" applyBorder="1" applyAlignment="1">
      <alignment horizontal="center" vertical="center" wrapText="1" readingOrder="1"/>
    </xf>
    <xf numFmtId="0" fontId="43" fillId="28" borderId="45" xfId="42" applyFont="1" applyFill="1" applyBorder="1" applyAlignment="1">
      <alignment horizontal="center" vertical="center" wrapText="1" readingOrder="1"/>
    </xf>
    <xf numFmtId="0" fontId="43" fillId="28" borderId="0" xfId="42" applyFont="1" applyFill="1" applyAlignment="1">
      <alignment horizontal="center" vertical="center" wrapText="1" readingOrder="1"/>
    </xf>
    <xf numFmtId="0" fontId="43" fillId="28" borderId="76" xfId="42" applyFont="1" applyFill="1" applyBorder="1" applyAlignment="1">
      <alignment horizontal="center" vertical="center" wrapText="1" readingOrder="1"/>
    </xf>
    <xf numFmtId="167" fontId="44" fillId="2" borderId="7" xfId="20" applyNumberFormat="1" applyFont="1" applyFill="1" applyBorder="1" applyAlignment="1">
      <alignment horizontal="center" vertical="center" wrapText="1" readingOrder="1"/>
    </xf>
    <xf numFmtId="167" fontId="44" fillId="2" borderId="75" xfId="20" applyNumberFormat="1" applyFont="1" applyFill="1" applyBorder="1" applyAlignment="1">
      <alignment horizontal="center" vertical="center" wrapText="1" readingOrder="1"/>
    </xf>
    <xf numFmtId="4" fontId="45" fillId="28" borderId="2" xfId="42" applyNumberFormat="1" applyFont="1" applyFill="1" applyBorder="1" applyAlignment="1">
      <alignment horizontal="center" vertical="center" wrapText="1" readingOrder="1"/>
    </xf>
    <xf numFmtId="167" fontId="44" fillId="28" borderId="7" xfId="20" applyNumberFormat="1" applyFont="1" applyFill="1" applyBorder="1" applyAlignment="1">
      <alignment horizontal="center" vertical="center" wrapText="1" readingOrder="1"/>
    </xf>
    <xf numFmtId="167" fontId="44" fillId="28" borderId="75" xfId="20" applyNumberFormat="1" applyFont="1" applyFill="1" applyBorder="1" applyAlignment="1">
      <alignment horizontal="center" vertical="center" wrapText="1" readingOrder="1"/>
    </xf>
    <xf numFmtId="4" fontId="45" fillId="28" borderId="9" xfId="42" applyNumberFormat="1" applyFont="1" applyFill="1" applyBorder="1" applyAlignment="1">
      <alignment horizontal="center" vertical="center" wrapText="1" readingOrder="1"/>
    </xf>
    <xf numFmtId="4" fontId="45" fillId="28" borderId="11" xfId="42" applyNumberFormat="1" applyFont="1" applyFill="1" applyBorder="1" applyAlignment="1">
      <alignment horizontal="center" vertical="center" wrapText="1" readingOrder="1"/>
    </xf>
    <xf numFmtId="4" fontId="45" fillId="28" borderId="88" xfId="42" applyNumberFormat="1" applyFont="1" applyFill="1" applyBorder="1" applyAlignment="1">
      <alignment horizontal="center" vertical="center" wrapText="1" readingOrder="1"/>
    </xf>
    <xf numFmtId="4" fontId="45" fillId="28" borderId="89" xfId="42" applyNumberFormat="1" applyFont="1" applyFill="1" applyBorder="1" applyAlignment="1">
      <alignment horizontal="center" vertical="center" wrapText="1" readingOrder="1"/>
    </xf>
    <xf numFmtId="165" fontId="47" fillId="38" borderId="73" xfId="42" applyNumberFormat="1" applyFont="1" applyFill="1" applyBorder="1" applyAlignment="1">
      <alignment horizontal="center" vertical="center" wrapText="1"/>
    </xf>
    <xf numFmtId="165" fontId="47" fillId="38" borderId="52" xfId="42" applyNumberFormat="1" applyFont="1" applyFill="1" applyBorder="1" applyAlignment="1">
      <alignment horizontal="center" vertical="center" wrapText="1"/>
    </xf>
    <xf numFmtId="165" fontId="47" fillId="38" borderId="45" xfId="42" applyNumberFormat="1" applyFont="1" applyFill="1" applyBorder="1" applyAlignment="1">
      <alignment horizontal="center" vertical="center" wrapText="1"/>
    </xf>
    <xf numFmtId="165" fontId="47" fillId="38" borderId="0" xfId="42" applyNumberFormat="1" applyFont="1" applyFill="1" applyAlignment="1">
      <alignment horizontal="center" vertical="center" wrapText="1"/>
    </xf>
    <xf numFmtId="165" fontId="47" fillId="38" borderId="6" xfId="42" applyNumberFormat="1" applyFont="1" applyFill="1" applyBorder="1" applyAlignment="1">
      <alignment horizontal="center" vertical="center" wrapText="1"/>
    </xf>
    <xf numFmtId="165" fontId="47" fillId="38" borderId="49" xfId="42" applyNumberFormat="1" applyFont="1" applyFill="1" applyBorder="1" applyAlignment="1">
      <alignment horizontal="center" vertical="center" wrapText="1"/>
    </xf>
    <xf numFmtId="4" fontId="48" fillId="2" borderId="2" xfId="42" applyNumberFormat="1" applyFont="1" applyFill="1" applyBorder="1" applyAlignment="1">
      <alignment horizontal="center" vertical="center" wrapText="1" readingOrder="1"/>
    </xf>
    <xf numFmtId="4" fontId="49" fillId="2" borderId="85" xfId="42" applyNumberFormat="1" applyFont="1" applyFill="1" applyBorder="1" applyAlignment="1">
      <alignment horizontal="center" vertical="center" wrapText="1" readingOrder="1"/>
    </xf>
    <xf numFmtId="4" fontId="49" fillId="2" borderId="67" xfId="42" applyNumberFormat="1" applyFont="1" applyFill="1" applyBorder="1" applyAlignment="1">
      <alignment horizontal="center" vertical="center" wrapText="1" readingOrder="1"/>
    </xf>
    <xf numFmtId="4" fontId="49" fillId="2" borderId="69" xfId="42" applyNumberFormat="1" applyFont="1" applyFill="1" applyBorder="1" applyAlignment="1">
      <alignment horizontal="center" vertical="center" wrapText="1" readingOrder="1"/>
    </xf>
    <xf numFmtId="4" fontId="49" fillId="2" borderId="87" xfId="42" applyNumberFormat="1" applyFont="1" applyFill="1" applyBorder="1" applyAlignment="1">
      <alignment horizontal="center" vertical="center" wrapText="1" readingOrder="1"/>
    </xf>
    <xf numFmtId="0" fontId="41" fillId="16" borderId="72" xfId="42" applyFont="1" applyFill="1" applyBorder="1" applyAlignment="1">
      <alignment horizontal="center" vertical="center" wrapText="1" readingOrder="1"/>
    </xf>
    <xf numFmtId="0" fontId="41" fillId="16" borderId="59" xfId="42" applyFont="1" applyFill="1" applyBorder="1" applyAlignment="1">
      <alignment horizontal="center" vertical="center" wrapText="1" readingOrder="1"/>
    </xf>
    <xf numFmtId="165" fontId="24" fillId="18" borderId="91" xfId="42" applyNumberFormat="1" applyFont="1" applyFill="1" applyBorder="1" applyAlignment="1">
      <alignment horizontal="center" vertical="center" wrapText="1"/>
    </xf>
    <xf numFmtId="165" fontId="24" fillId="18" borderId="92" xfId="42" applyNumberFormat="1" applyFont="1" applyFill="1" applyBorder="1" applyAlignment="1">
      <alignment horizontal="center" vertical="center" wrapText="1"/>
    </xf>
    <xf numFmtId="165" fontId="24" fillId="18" borderId="93" xfId="42" applyNumberFormat="1" applyFont="1" applyFill="1" applyBorder="1" applyAlignment="1">
      <alignment horizontal="center" vertical="center" wrapText="1"/>
    </xf>
    <xf numFmtId="4" fontId="45" fillId="28" borderId="50" xfId="42" applyNumberFormat="1" applyFont="1" applyFill="1" applyBorder="1" applyAlignment="1">
      <alignment horizontal="center" vertical="center" wrapText="1" readingOrder="1"/>
    </xf>
    <xf numFmtId="4" fontId="45" fillId="28" borderId="51" xfId="42" applyNumberFormat="1" applyFont="1" applyFill="1" applyBorder="1" applyAlignment="1">
      <alignment horizontal="center" vertical="center" wrapText="1" readingOrder="1"/>
    </xf>
    <xf numFmtId="167" fontId="44" fillId="28" borderId="113" xfId="20" applyNumberFormat="1" applyFont="1" applyFill="1" applyBorder="1" applyAlignment="1">
      <alignment horizontal="center" vertical="center" wrapText="1" readingOrder="1"/>
    </xf>
    <xf numFmtId="167" fontId="44" fillId="28" borderId="112" xfId="20" applyNumberFormat="1" applyFont="1" applyFill="1" applyBorder="1" applyAlignment="1">
      <alignment horizontal="center" vertical="center" wrapText="1" readingOrder="1"/>
    </xf>
    <xf numFmtId="165" fontId="42" fillId="38" borderId="5" xfId="42" applyNumberFormat="1" applyFont="1" applyFill="1" applyBorder="1" applyAlignment="1">
      <alignment horizontal="center" vertical="center" wrapText="1"/>
    </xf>
    <xf numFmtId="165" fontId="42" fillId="38" borderId="33" xfId="42" applyNumberFormat="1" applyFont="1" applyFill="1" applyBorder="1" applyAlignment="1">
      <alignment horizontal="center" vertical="center" wrapText="1"/>
    </xf>
    <xf numFmtId="165" fontId="42" fillId="38" borderId="34" xfId="42" applyNumberFormat="1" applyFont="1" applyFill="1" applyBorder="1" applyAlignment="1">
      <alignment horizontal="center" vertical="center" wrapText="1"/>
    </xf>
    <xf numFmtId="4" fontId="38" fillId="28" borderId="5" xfId="42" applyNumberFormat="1" applyFont="1" applyFill="1" applyBorder="1" applyAlignment="1">
      <alignment horizontal="center" vertical="center" wrapText="1" readingOrder="1"/>
    </xf>
    <xf numFmtId="4" fontId="38" fillId="28" borderId="34" xfId="42" applyNumberFormat="1" applyFont="1" applyFill="1" applyBorder="1" applyAlignment="1">
      <alignment horizontal="center" vertical="center" wrapText="1" readingOrder="1"/>
    </xf>
    <xf numFmtId="167" fontId="44" fillId="28" borderId="5" xfId="20" applyNumberFormat="1" applyFont="1" applyFill="1" applyBorder="1" applyAlignment="1">
      <alignment horizontal="center" vertical="center" wrapText="1" readingOrder="1"/>
    </xf>
    <xf numFmtId="167" fontId="44" fillId="28" borderId="34" xfId="20" applyNumberFormat="1" applyFont="1" applyFill="1" applyBorder="1" applyAlignment="1">
      <alignment horizontal="center" vertical="center" wrapText="1" readingOrder="1"/>
    </xf>
    <xf numFmtId="0" fontId="43" fillId="31" borderId="73" xfId="33" applyFont="1" applyFill="1" applyBorder="1" applyAlignment="1">
      <alignment horizontal="center" vertical="center" wrapText="1" readingOrder="1"/>
    </xf>
    <xf numFmtId="0" fontId="43" fillId="31" borderId="52" xfId="33" applyFont="1" applyFill="1" applyBorder="1" applyAlignment="1">
      <alignment horizontal="center" vertical="center" wrapText="1" readingOrder="1"/>
    </xf>
    <xf numFmtId="0" fontId="43" fillId="31" borderId="51" xfId="33" applyFont="1" applyFill="1" applyBorder="1" applyAlignment="1">
      <alignment horizontal="center" vertical="center" wrapText="1" readingOrder="1"/>
    </xf>
    <xf numFmtId="0" fontId="43" fillId="31" borderId="6" xfId="33" applyFont="1" applyFill="1" applyBorder="1" applyAlignment="1">
      <alignment horizontal="center" vertical="center" wrapText="1" readingOrder="1"/>
    </xf>
    <xf numFmtId="0" fontId="43" fillId="31" borderId="49" xfId="33" applyFont="1" applyFill="1" applyBorder="1" applyAlignment="1">
      <alignment horizontal="center" vertical="center" wrapText="1" readingOrder="1"/>
    </xf>
    <xf numFmtId="0" fontId="43" fillId="31" borderId="54" xfId="33" applyFont="1" applyFill="1" applyBorder="1" applyAlignment="1">
      <alignment horizontal="center" vertical="center" wrapText="1" readingOrder="1"/>
    </xf>
    <xf numFmtId="0" fontId="39" fillId="31" borderId="52" xfId="42" applyFont="1" applyFill="1" applyBorder="1" applyAlignment="1">
      <alignment horizontal="center" vertical="center" wrapText="1" readingOrder="1"/>
    </xf>
    <xf numFmtId="0" fontId="39" fillId="31" borderId="74" xfId="42" applyFont="1" applyFill="1" applyBorder="1" applyAlignment="1">
      <alignment horizontal="center" vertical="center" wrapText="1" readingOrder="1"/>
    </xf>
    <xf numFmtId="165" fontId="30" fillId="39" borderId="2" xfId="42" applyNumberFormat="1" applyFont="1" applyFill="1" applyBorder="1" applyAlignment="1">
      <alignment horizontal="center" vertical="center" wrapText="1"/>
    </xf>
    <xf numFmtId="0" fontId="38" fillId="31" borderId="9" xfId="42" applyFont="1" applyFill="1" applyBorder="1" applyAlignment="1">
      <alignment horizontal="center" vertical="center" wrapText="1" readingOrder="1"/>
    </xf>
    <xf numFmtId="0" fontId="38" fillId="31" borderId="10" xfId="42" applyFont="1" applyFill="1" applyBorder="1" applyAlignment="1">
      <alignment horizontal="center" vertical="center" wrapText="1" readingOrder="1"/>
    </xf>
    <xf numFmtId="0" fontId="38" fillId="31" borderId="114" xfId="42" applyFont="1" applyFill="1" applyBorder="1" applyAlignment="1">
      <alignment horizontal="center" vertical="center" wrapText="1" readingOrder="1"/>
    </xf>
    <xf numFmtId="0" fontId="38" fillId="31" borderId="93" xfId="42" applyFont="1" applyFill="1" applyBorder="1" applyAlignment="1">
      <alignment horizontal="center" vertical="center" wrapText="1" readingOrder="1"/>
    </xf>
    <xf numFmtId="165" fontId="30" fillId="39" borderId="48" xfId="42" applyNumberFormat="1" applyFont="1" applyFill="1" applyBorder="1" applyAlignment="1">
      <alignment horizontal="center" vertical="center" wrapText="1"/>
    </xf>
    <xf numFmtId="0" fontId="38" fillId="31" borderId="7" xfId="42" applyFont="1" applyFill="1" applyBorder="1" applyAlignment="1">
      <alignment horizontal="center" vertical="center" wrapText="1" readingOrder="1"/>
    </xf>
    <xf numFmtId="0" fontId="38" fillId="31" borderId="75" xfId="42" applyFont="1" applyFill="1" applyBorder="1" applyAlignment="1">
      <alignment horizontal="center" vertical="center" wrapText="1" readingOrder="1"/>
    </xf>
    <xf numFmtId="0" fontId="43" fillId="31" borderId="45" xfId="42" applyFont="1" applyFill="1" applyBorder="1" applyAlignment="1">
      <alignment horizontal="center" vertical="center" wrapText="1" readingOrder="1"/>
    </xf>
    <xf numFmtId="0" fontId="43" fillId="31" borderId="0" xfId="42" applyFont="1" applyFill="1" applyAlignment="1">
      <alignment horizontal="center" vertical="center" wrapText="1" readingOrder="1"/>
    </xf>
    <xf numFmtId="0" fontId="43" fillId="31" borderId="76" xfId="42" applyFont="1" applyFill="1" applyBorder="1" applyAlignment="1">
      <alignment horizontal="center" vertical="center" wrapText="1" readingOrder="1"/>
    </xf>
    <xf numFmtId="4" fontId="45" fillId="2" borderId="9" xfId="42" applyNumberFormat="1" applyFont="1" applyFill="1" applyBorder="1" applyAlignment="1">
      <alignment horizontal="center" vertical="center" wrapText="1" readingOrder="1"/>
    </xf>
    <xf numFmtId="4" fontId="45" fillId="2" borderId="11" xfId="42" applyNumberFormat="1" applyFont="1" applyFill="1" applyBorder="1" applyAlignment="1">
      <alignment horizontal="center" vertical="center" wrapText="1" readingOrder="1"/>
    </xf>
    <xf numFmtId="4" fontId="43" fillId="31" borderId="2" xfId="42" applyNumberFormat="1" applyFont="1" applyFill="1" applyBorder="1" applyAlignment="1">
      <alignment horizontal="center" vertical="center" wrapText="1" readingOrder="1"/>
    </xf>
    <xf numFmtId="167" fontId="44" fillId="31" borderId="7" xfId="20" applyNumberFormat="1" applyFont="1" applyFill="1" applyBorder="1" applyAlignment="1">
      <alignment horizontal="center" vertical="center" wrapText="1" readingOrder="1"/>
    </xf>
    <xf numFmtId="167" fontId="44" fillId="31" borderId="75" xfId="20" applyNumberFormat="1" applyFont="1" applyFill="1" applyBorder="1" applyAlignment="1">
      <alignment horizontal="center" vertical="center" wrapText="1" readingOrder="1"/>
    </xf>
    <xf numFmtId="165" fontId="47" fillId="39" borderId="73" xfId="42" applyNumberFormat="1" applyFont="1" applyFill="1" applyBorder="1" applyAlignment="1">
      <alignment horizontal="center" vertical="center" wrapText="1"/>
    </xf>
    <xf numFmtId="165" fontId="47" fillId="39" borderId="52" xfId="42" applyNumberFormat="1" applyFont="1" applyFill="1" applyBorder="1" applyAlignment="1">
      <alignment horizontal="center" vertical="center" wrapText="1"/>
    </xf>
    <xf numFmtId="165" fontId="47" fillId="39" borderId="45" xfId="42" applyNumberFormat="1" applyFont="1" applyFill="1" applyBorder="1" applyAlignment="1">
      <alignment horizontal="center" vertical="center" wrapText="1"/>
    </xf>
    <xf numFmtId="165" fontId="47" fillId="39" borderId="0" xfId="42" applyNumberFormat="1" applyFont="1" applyFill="1" applyAlignment="1">
      <alignment horizontal="center" vertical="center" wrapText="1"/>
    </xf>
    <xf numFmtId="165" fontId="47" fillId="39" borderId="6" xfId="42" applyNumberFormat="1" applyFont="1" applyFill="1" applyBorder="1" applyAlignment="1">
      <alignment horizontal="center" vertical="center" wrapText="1"/>
    </xf>
    <xf numFmtId="165" fontId="47" fillId="39" borderId="49" xfId="42" applyNumberFormat="1" applyFont="1" applyFill="1" applyBorder="1" applyAlignment="1">
      <alignment horizontal="center" vertical="center" wrapText="1"/>
    </xf>
    <xf numFmtId="165" fontId="47" fillId="39" borderId="51" xfId="42" applyNumberFormat="1" applyFont="1" applyFill="1" applyBorder="1" applyAlignment="1">
      <alignment horizontal="center" vertical="center" wrapText="1"/>
    </xf>
    <xf numFmtId="165" fontId="47" fillId="39" borderId="40" xfId="42" applyNumberFormat="1" applyFont="1" applyFill="1" applyBorder="1" applyAlignment="1">
      <alignment horizontal="center" vertical="center" wrapText="1"/>
    </xf>
    <xf numFmtId="165" fontId="47" fillId="39" borderId="99" xfId="42" applyNumberFormat="1" applyFont="1" applyFill="1" applyBorder="1" applyAlignment="1">
      <alignment horizontal="center" vertical="center" wrapText="1"/>
    </xf>
    <xf numFmtId="4" fontId="45" fillId="2" borderId="86" xfId="42" applyNumberFormat="1" applyFont="1" applyFill="1" applyBorder="1" applyAlignment="1">
      <alignment horizontal="center" vertical="center" wrapText="1" readingOrder="1"/>
    </xf>
    <xf numFmtId="4" fontId="45" fillId="2" borderId="84" xfId="42" applyNumberFormat="1" applyFont="1" applyFill="1" applyBorder="1" applyAlignment="1">
      <alignment horizontal="center" vertical="center" wrapText="1" readingOrder="1"/>
    </xf>
    <xf numFmtId="4" fontId="43" fillId="31" borderId="9" xfId="42" applyNumberFormat="1" applyFont="1" applyFill="1" applyBorder="1" applyAlignment="1">
      <alignment horizontal="center" vertical="center" wrapText="1" readingOrder="1"/>
    </xf>
    <xf numFmtId="4" fontId="43" fillId="31" borderId="11" xfId="42" applyNumberFormat="1" applyFont="1" applyFill="1" applyBorder="1" applyAlignment="1">
      <alignment horizontal="center" vertical="center" wrapText="1" readingOrder="1"/>
    </xf>
    <xf numFmtId="4" fontId="43" fillId="31" borderId="88" xfId="42" applyNumberFormat="1" applyFont="1" applyFill="1" applyBorder="1" applyAlignment="1">
      <alignment horizontal="center" vertical="center" wrapText="1" readingOrder="1"/>
    </xf>
    <xf numFmtId="4" fontId="43" fillId="31" borderId="89" xfId="42" applyNumberFormat="1" applyFont="1" applyFill="1" applyBorder="1" applyAlignment="1">
      <alignment horizontal="center" vertical="center" wrapText="1" readingOrder="1"/>
    </xf>
    <xf numFmtId="4" fontId="45" fillId="2" borderId="9" xfId="38" applyNumberFormat="1" applyFont="1" applyFill="1" applyBorder="1" applyAlignment="1">
      <alignment horizontal="center" vertical="center" wrapText="1" readingOrder="1"/>
    </xf>
    <xf numFmtId="4" fontId="45" fillId="2" borderId="95" xfId="38" applyNumberFormat="1" applyFont="1" applyFill="1" applyBorder="1" applyAlignment="1">
      <alignment horizontal="center" vertical="center" wrapText="1" readingOrder="1"/>
    </xf>
    <xf numFmtId="4" fontId="45" fillId="2" borderId="11" xfId="38" applyNumberFormat="1" applyFont="1" applyFill="1" applyBorder="1" applyAlignment="1">
      <alignment horizontal="center" vertical="center" wrapText="1" readingOrder="1"/>
    </xf>
    <xf numFmtId="165" fontId="47" fillId="39" borderId="50" xfId="42" applyNumberFormat="1" applyFont="1" applyFill="1" applyBorder="1" applyAlignment="1">
      <alignment horizontal="center" vertical="center" wrapText="1"/>
    </xf>
    <xf numFmtId="165" fontId="47" fillId="39" borderId="71" xfId="42" applyNumberFormat="1" applyFont="1" applyFill="1" applyBorder="1" applyAlignment="1">
      <alignment horizontal="center" vertical="center" wrapText="1"/>
    </xf>
    <xf numFmtId="165" fontId="47" fillId="39" borderId="97" xfId="42" applyNumberFormat="1" applyFont="1" applyFill="1" applyBorder="1" applyAlignment="1">
      <alignment horizontal="center" vertical="center" wrapText="1"/>
    </xf>
    <xf numFmtId="165" fontId="47" fillId="39" borderId="53" xfId="42" applyNumberFormat="1" applyFont="1" applyFill="1" applyBorder="1" applyAlignment="1">
      <alignment horizontal="center" vertical="center" wrapText="1"/>
    </xf>
    <xf numFmtId="165" fontId="47" fillId="39" borderId="54" xfId="42" applyNumberFormat="1" applyFont="1" applyFill="1" applyBorder="1" applyAlignment="1">
      <alignment horizontal="center" vertical="center" wrapText="1"/>
    </xf>
    <xf numFmtId="4" fontId="45" fillId="2" borderId="2" xfId="38" applyNumberFormat="1" applyFont="1" applyFill="1" applyBorder="1" applyAlignment="1">
      <alignment horizontal="center" vertical="center" wrapText="1" readingOrder="1"/>
    </xf>
    <xf numFmtId="167" fontId="44" fillId="31" borderId="35" xfId="20" applyNumberFormat="1" applyFont="1" applyFill="1" applyBorder="1" applyAlignment="1">
      <alignment horizontal="center" vertical="center" wrapText="1" readingOrder="1"/>
    </xf>
    <xf numFmtId="167" fontId="44" fillId="31" borderId="62" xfId="20" applyNumberFormat="1" applyFont="1" applyFill="1" applyBorder="1" applyAlignment="1">
      <alignment horizontal="center" vertical="center" wrapText="1" readingOrder="1"/>
    </xf>
    <xf numFmtId="4" fontId="43" fillId="2" borderId="2" xfId="42" applyNumberFormat="1" applyFont="1" applyFill="1" applyBorder="1" applyAlignment="1">
      <alignment horizontal="center" vertical="center" wrapText="1" readingOrder="1"/>
    </xf>
    <xf numFmtId="4" fontId="43" fillId="31" borderId="1" xfId="42" applyNumberFormat="1" applyFont="1" applyFill="1" applyBorder="1" applyAlignment="1">
      <alignment horizontal="center" vertical="center" wrapText="1" readingOrder="1"/>
    </xf>
    <xf numFmtId="165" fontId="42" fillId="39" borderId="5" xfId="42" applyNumberFormat="1" applyFont="1" applyFill="1" applyBorder="1" applyAlignment="1">
      <alignment horizontal="center" vertical="center" wrapText="1"/>
    </xf>
    <xf numFmtId="165" fontId="42" fillId="39" borderId="33" xfId="42" applyNumberFormat="1" applyFont="1" applyFill="1" applyBorder="1" applyAlignment="1">
      <alignment horizontal="center" vertical="center" wrapText="1"/>
    </xf>
    <xf numFmtId="165" fontId="42" fillId="39" borderId="34" xfId="42" applyNumberFormat="1" applyFont="1" applyFill="1" applyBorder="1" applyAlignment="1">
      <alignment horizontal="center" vertical="center" wrapText="1"/>
    </xf>
    <xf numFmtId="4" fontId="38" fillId="31" borderId="5" xfId="42" applyNumberFormat="1" applyFont="1" applyFill="1" applyBorder="1" applyAlignment="1">
      <alignment horizontal="center" vertical="center" wrapText="1" readingOrder="1"/>
    </xf>
    <xf numFmtId="4" fontId="38" fillId="31" borderId="34" xfId="42" applyNumberFormat="1" applyFont="1" applyFill="1" applyBorder="1" applyAlignment="1">
      <alignment horizontal="center" vertical="center" wrapText="1" readingOrder="1"/>
    </xf>
    <xf numFmtId="167" fontId="44" fillId="31" borderId="39" xfId="20" applyNumberFormat="1" applyFont="1" applyFill="1" applyBorder="1" applyAlignment="1">
      <alignment horizontal="center" vertical="center" wrapText="1" readingOrder="1"/>
    </xf>
    <xf numFmtId="167" fontId="44" fillId="31" borderId="41" xfId="20" applyNumberFormat="1" applyFont="1" applyFill="1" applyBorder="1" applyAlignment="1">
      <alignment horizontal="center" vertical="center" wrapText="1" readingOrder="1"/>
    </xf>
    <xf numFmtId="0" fontId="41" fillId="7" borderId="72" xfId="42" applyFont="1" applyFill="1" applyBorder="1" applyAlignment="1">
      <alignment horizontal="center" vertical="center" wrapText="1" readingOrder="1"/>
    </xf>
    <xf numFmtId="0" fontId="41" fillId="7" borderId="59" xfId="42" applyFont="1" applyFill="1" applyBorder="1" applyAlignment="1">
      <alignment horizontal="center" vertical="center" wrapText="1" readingOrder="1"/>
    </xf>
    <xf numFmtId="0" fontId="38" fillId="7" borderId="114" xfId="42" applyFont="1" applyFill="1" applyBorder="1" applyAlignment="1">
      <alignment horizontal="center" vertical="center" wrapText="1" readingOrder="1"/>
    </xf>
    <xf numFmtId="0" fontId="38" fillId="7" borderId="93" xfId="42" applyFont="1" applyFill="1" applyBorder="1" applyAlignment="1">
      <alignment horizontal="center" vertical="center" wrapText="1" readingOrder="1"/>
    </xf>
    <xf numFmtId="165" fontId="30" fillId="54" borderId="2" xfId="42" applyNumberFormat="1" applyFont="1" applyFill="1" applyBorder="1" applyAlignment="1">
      <alignment horizontal="center" vertical="center" wrapText="1"/>
    </xf>
    <xf numFmtId="165" fontId="30" fillId="54" borderId="48" xfId="42" applyNumberFormat="1" applyFont="1" applyFill="1" applyBorder="1" applyAlignment="1">
      <alignment horizontal="center" vertical="center" wrapText="1"/>
    </xf>
    <xf numFmtId="0" fontId="38" fillId="7" borderId="7" xfId="42" applyFont="1" applyFill="1" applyBorder="1" applyAlignment="1">
      <alignment horizontal="center" vertical="center" wrapText="1" readingOrder="1"/>
    </xf>
    <xf numFmtId="0" fontId="38" fillId="7" borderId="75" xfId="42" applyFont="1" applyFill="1" applyBorder="1" applyAlignment="1">
      <alignment horizontal="center" vertical="center" wrapText="1" readingOrder="1"/>
    </xf>
    <xf numFmtId="0" fontId="43" fillId="7" borderId="73" xfId="42" applyFont="1" applyFill="1" applyBorder="1" applyAlignment="1">
      <alignment horizontal="center" vertical="center" wrapText="1" readingOrder="1"/>
    </xf>
    <xf numFmtId="0" fontId="43" fillId="7" borderId="52" xfId="42" applyFont="1" applyFill="1" applyBorder="1" applyAlignment="1">
      <alignment horizontal="center" vertical="center" wrapText="1" readingOrder="1"/>
    </xf>
    <xf numFmtId="0" fontId="43" fillId="7" borderId="51" xfId="42" applyFont="1" applyFill="1" applyBorder="1" applyAlignment="1">
      <alignment horizontal="center" vertical="center" wrapText="1" readingOrder="1"/>
    </xf>
    <xf numFmtId="0" fontId="43" fillId="7" borderId="6" xfId="42" applyFont="1" applyFill="1" applyBorder="1" applyAlignment="1">
      <alignment horizontal="center" vertical="center" wrapText="1" readingOrder="1"/>
    </xf>
    <xf numFmtId="0" fontId="43" fillId="7" borderId="49" xfId="42" applyFont="1" applyFill="1" applyBorder="1" applyAlignment="1">
      <alignment horizontal="center" vertical="center" wrapText="1" readingOrder="1"/>
    </xf>
    <xf numFmtId="0" fontId="43" fillId="7" borderId="54" xfId="42" applyFont="1" applyFill="1" applyBorder="1" applyAlignment="1">
      <alignment horizontal="center" vertical="center" wrapText="1" readingOrder="1"/>
    </xf>
    <xf numFmtId="0" fontId="39" fillId="7" borderId="52" xfId="42" applyFont="1" applyFill="1" applyBorder="1" applyAlignment="1">
      <alignment horizontal="center" vertical="center" wrapText="1" readingOrder="1"/>
    </xf>
    <xf numFmtId="0" fontId="39" fillId="7" borderId="74" xfId="42" applyFont="1" applyFill="1" applyBorder="1" applyAlignment="1">
      <alignment horizontal="center" vertical="center" wrapText="1" readingOrder="1"/>
    </xf>
    <xf numFmtId="0" fontId="38" fillId="7" borderId="9" xfId="42" applyFont="1" applyFill="1" applyBorder="1" applyAlignment="1">
      <alignment horizontal="center" vertical="center" wrapText="1" readingOrder="1"/>
    </xf>
    <xf numFmtId="0" fontId="38" fillId="7" borderId="10" xfId="42" applyFont="1" applyFill="1" applyBorder="1" applyAlignment="1">
      <alignment horizontal="center" vertical="center" wrapText="1" readingOrder="1"/>
    </xf>
    <xf numFmtId="4" fontId="45" fillId="7" borderId="2" xfId="42" applyNumberFormat="1" applyFont="1" applyFill="1" applyBorder="1" applyAlignment="1">
      <alignment horizontal="center" vertical="center" wrapText="1" readingOrder="1"/>
    </xf>
    <xf numFmtId="167" fontId="44" fillId="7" borderId="7" xfId="20" applyNumberFormat="1" applyFont="1" applyFill="1" applyBorder="1" applyAlignment="1">
      <alignment horizontal="center" vertical="center" wrapText="1" readingOrder="1"/>
    </xf>
    <xf numFmtId="167" fontId="44" fillId="7" borderId="75" xfId="20" applyNumberFormat="1" applyFont="1" applyFill="1" applyBorder="1" applyAlignment="1">
      <alignment horizontal="center" vertical="center" wrapText="1" readingOrder="1"/>
    </xf>
    <xf numFmtId="4" fontId="48" fillId="2" borderId="9" xfId="42" applyNumberFormat="1" applyFont="1" applyFill="1" applyBorder="1" applyAlignment="1">
      <alignment horizontal="center" vertical="center" wrapText="1" readingOrder="1"/>
    </xf>
    <xf numFmtId="4" fontId="48" fillId="2" borderId="11" xfId="42" applyNumberFormat="1" applyFont="1" applyFill="1" applyBorder="1" applyAlignment="1">
      <alignment horizontal="center" vertical="center" wrapText="1" readingOrder="1"/>
    </xf>
    <xf numFmtId="4" fontId="49" fillId="2" borderId="9" xfId="42" applyNumberFormat="1" applyFont="1" applyFill="1" applyBorder="1" applyAlignment="1">
      <alignment horizontal="center" vertical="center" wrapText="1" readingOrder="1"/>
    </xf>
    <xf numFmtId="4" fontId="49" fillId="2" borderId="95" xfId="42" applyNumberFormat="1" applyFont="1" applyFill="1" applyBorder="1" applyAlignment="1">
      <alignment horizontal="center" vertical="center" wrapText="1" readingOrder="1"/>
    </xf>
    <xf numFmtId="4" fontId="49" fillId="2" borderId="96" xfId="42" applyNumberFormat="1" applyFont="1" applyFill="1" applyBorder="1" applyAlignment="1">
      <alignment horizontal="center" vertical="center" wrapText="1" readingOrder="1"/>
    </xf>
    <xf numFmtId="4" fontId="49" fillId="2" borderId="86" xfId="42" applyNumberFormat="1" applyFont="1" applyFill="1" applyBorder="1" applyAlignment="1">
      <alignment horizontal="center" vertical="center" wrapText="1" readingOrder="1"/>
    </xf>
    <xf numFmtId="4" fontId="49" fillId="2" borderId="84" xfId="42" applyNumberFormat="1" applyFont="1" applyFill="1" applyBorder="1" applyAlignment="1">
      <alignment horizontal="center" vertical="center" wrapText="1" readingOrder="1"/>
    </xf>
    <xf numFmtId="0" fontId="43" fillId="7" borderId="45" xfId="42" applyFont="1" applyFill="1" applyBorder="1" applyAlignment="1">
      <alignment horizontal="center" vertical="center" wrapText="1" readingOrder="1"/>
    </xf>
    <xf numFmtId="0" fontId="43" fillId="7" borderId="0" xfId="42" applyFont="1" applyFill="1" applyAlignment="1">
      <alignment horizontal="center" vertical="center" wrapText="1" readingOrder="1"/>
    </xf>
    <xf numFmtId="0" fontId="43" fillId="7" borderId="76" xfId="42" applyFont="1" applyFill="1" applyBorder="1" applyAlignment="1">
      <alignment horizontal="center" vertical="center" wrapText="1" readingOrder="1"/>
    </xf>
    <xf numFmtId="165" fontId="47" fillId="54" borderId="73" xfId="42" applyNumberFormat="1" applyFont="1" applyFill="1" applyBorder="1" applyAlignment="1">
      <alignment horizontal="center" vertical="center" wrapText="1"/>
    </xf>
    <xf numFmtId="165" fontId="47" fillId="54" borderId="52" xfId="42" applyNumberFormat="1" applyFont="1" applyFill="1" applyBorder="1" applyAlignment="1">
      <alignment horizontal="center" vertical="center" wrapText="1"/>
    </xf>
    <xf numFmtId="165" fontId="47" fillId="54" borderId="45" xfId="42" applyNumberFormat="1" applyFont="1" applyFill="1" applyBorder="1" applyAlignment="1">
      <alignment horizontal="center" vertical="center" wrapText="1"/>
    </xf>
    <xf numFmtId="165" fontId="47" fillId="54" borderId="0" xfId="42" applyNumberFormat="1" applyFont="1" applyFill="1" applyAlignment="1">
      <alignment horizontal="center" vertical="center" wrapText="1"/>
    </xf>
    <xf numFmtId="165" fontId="47" fillId="54" borderId="6" xfId="42" applyNumberFormat="1" applyFont="1" applyFill="1" applyBorder="1" applyAlignment="1">
      <alignment horizontal="center" vertical="center" wrapText="1"/>
    </xf>
    <xf numFmtId="165" fontId="47" fillId="54" borderId="49" xfId="42" applyNumberFormat="1" applyFont="1" applyFill="1" applyBorder="1" applyAlignment="1">
      <alignment horizontal="center" vertical="center" wrapText="1"/>
    </xf>
    <xf numFmtId="4" fontId="45" fillId="7" borderId="9" xfId="42" applyNumberFormat="1" applyFont="1" applyFill="1" applyBorder="1" applyAlignment="1">
      <alignment horizontal="center" vertical="center" wrapText="1" readingOrder="1"/>
    </xf>
    <xf numFmtId="4" fontId="45" fillId="7" borderId="11" xfId="42" applyNumberFormat="1" applyFont="1" applyFill="1" applyBorder="1" applyAlignment="1">
      <alignment horizontal="center" vertical="center" wrapText="1" readingOrder="1"/>
    </xf>
    <xf numFmtId="4" fontId="45" fillId="7" borderId="88" xfId="42" applyNumberFormat="1" applyFont="1" applyFill="1" applyBorder="1" applyAlignment="1">
      <alignment horizontal="center" vertical="center" wrapText="1" readingOrder="1"/>
    </xf>
    <xf numFmtId="4" fontId="45" fillId="7" borderId="89" xfId="42" applyNumberFormat="1" applyFont="1" applyFill="1" applyBorder="1" applyAlignment="1">
      <alignment horizontal="center" vertical="center" wrapText="1" readingOrder="1"/>
    </xf>
    <xf numFmtId="167" fontId="44" fillId="7" borderId="113" xfId="20" applyNumberFormat="1" applyFont="1" applyFill="1" applyBorder="1" applyAlignment="1">
      <alignment horizontal="center" vertical="center" wrapText="1" readingOrder="1"/>
    </xf>
    <xf numFmtId="167" fontId="44" fillId="7" borderId="112" xfId="20" applyNumberFormat="1" applyFont="1" applyFill="1" applyBorder="1" applyAlignment="1">
      <alignment horizontal="center" vertical="center" wrapText="1" readingOrder="1"/>
    </xf>
    <xf numFmtId="165" fontId="42" fillId="54" borderId="5" xfId="42" applyNumberFormat="1" applyFont="1" applyFill="1" applyBorder="1" applyAlignment="1">
      <alignment horizontal="center" vertical="center" wrapText="1"/>
    </xf>
    <xf numFmtId="165" fontId="42" fillId="54" borderId="33" xfId="42" applyNumberFormat="1" applyFont="1" applyFill="1" applyBorder="1" applyAlignment="1">
      <alignment horizontal="center" vertical="center" wrapText="1"/>
    </xf>
    <xf numFmtId="165" fontId="42" fillId="54" borderId="34" xfId="42" applyNumberFormat="1" applyFont="1" applyFill="1" applyBorder="1" applyAlignment="1">
      <alignment horizontal="center" vertical="center" wrapText="1"/>
    </xf>
    <xf numFmtId="4" fontId="38" fillId="7" borderId="5" xfId="42" applyNumberFormat="1" applyFont="1" applyFill="1" applyBorder="1" applyAlignment="1">
      <alignment horizontal="center" vertical="center" wrapText="1" readingOrder="1"/>
    </xf>
    <xf numFmtId="4" fontId="38" fillId="7" borderId="34" xfId="42" applyNumberFormat="1" applyFont="1" applyFill="1" applyBorder="1" applyAlignment="1">
      <alignment horizontal="center" vertical="center" wrapText="1" readingOrder="1"/>
    </xf>
    <xf numFmtId="167" fontId="44" fillId="7" borderId="5" xfId="20" applyNumberFormat="1" applyFont="1" applyFill="1" applyBorder="1" applyAlignment="1">
      <alignment horizontal="center" vertical="center" wrapText="1" readingOrder="1"/>
    </xf>
    <xf numFmtId="167" fontId="44" fillId="7" borderId="34" xfId="20" applyNumberFormat="1" applyFont="1" applyFill="1" applyBorder="1" applyAlignment="1">
      <alignment horizontal="center" vertical="center" wrapText="1" readingOrder="1"/>
    </xf>
    <xf numFmtId="4" fontId="45" fillId="7" borderId="50" xfId="42" applyNumberFormat="1" applyFont="1" applyFill="1" applyBorder="1" applyAlignment="1">
      <alignment horizontal="center" vertical="center" wrapText="1" readingOrder="1"/>
    </xf>
    <xf numFmtId="4" fontId="45" fillId="7" borderId="51" xfId="42" applyNumberFormat="1" applyFont="1" applyFill="1" applyBorder="1" applyAlignment="1">
      <alignment horizontal="center" vertical="center" wrapText="1" readingOrder="1"/>
    </xf>
    <xf numFmtId="4" fontId="49" fillId="2" borderId="80" xfId="42" applyNumberFormat="1" applyFont="1" applyFill="1" applyBorder="1" applyAlignment="1">
      <alignment horizontal="center" vertical="center" wrapText="1" readingOrder="1"/>
    </xf>
    <xf numFmtId="4" fontId="49" fillId="2" borderId="81" xfId="42" applyNumberFormat="1" applyFont="1" applyFill="1" applyBorder="1" applyAlignment="1">
      <alignment horizontal="center" vertical="center" wrapText="1" readingOrder="1"/>
    </xf>
    <xf numFmtId="4" fontId="49" fillId="2" borderId="82" xfId="42" applyNumberFormat="1" applyFont="1" applyFill="1" applyBorder="1" applyAlignment="1">
      <alignment horizontal="center" vertical="center" wrapText="1" readingOrder="1"/>
    </xf>
    <xf numFmtId="0" fontId="41" fillId="41" borderId="72" xfId="42" applyFont="1" applyFill="1" applyBorder="1" applyAlignment="1">
      <alignment horizontal="center" vertical="center" wrapText="1" readingOrder="1"/>
    </xf>
    <xf numFmtId="0" fontId="41" fillId="41" borderId="59" xfId="42" applyFont="1" applyFill="1" applyBorder="1" applyAlignment="1">
      <alignment horizontal="center" vertical="center" wrapText="1" readingOrder="1"/>
    </xf>
    <xf numFmtId="165" fontId="24" fillId="55" borderId="91" xfId="42" applyNumberFormat="1" applyFont="1" applyFill="1" applyBorder="1" applyAlignment="1">
      <alignment horizontal="center" vertical="center" wrapText="1"/>
    </xf>
    <xf numFmtId="165" fontId="24" fillId="55" borderId="92" xfId="42" applyNumberFormat="1" applyFont="1" applyFill="1" applyBorder="1" applyAlignment="1">
      <alignment horizontal="center" vertical="center" wrapText="1"/>
    </xf>
    <xf numFmtId="165" fontId="24" fillId="55" borderId="93" xfId="42" applyNumberFormat="1" applyFont="1" applyFill="1" applyBorder="1" applyAlignment="1">
      <alignment horizontal="center" vertical="center" wrapText="1"/>
    </xf>
    <xf numFmtId="0" fontId="43" fillId="41" borderId="73" xfId="42" applyFont="1" applyFill="1" applyBorder="1" applyAlignment="1">
      <alignment horizontal="center" vertical="center" wrapText="1" readingOrder="1"/>
    </xf>
    <xf numFmtId="0" fontId="43" fillId="41" borderId="52" xfId="42" applyFont="1" applyFill="1" applyBorder="1" applyAlignment="1">
      <alignment horizontal="center" vertical="center" wrapText="1" readingOrder="1"/>
    </xf>
    <xf numFmtId="0" fontId="43" fillId="41" borderId="51" xfId="42" applyFont="1" applyFill="1" applyBorder="1" applyAlignment="1">
      <alignment horizontal="center" vertical="center" wrapText="1" readingOrder="1"/>
    </xf>
    <xf numFmtId="0" fontId="43" fillId="41" borderId="6" xfId="42" applyFont="1" applyFill="1" applyBorder="1" applyAlignment="1">
      <alignment horizontal="center" vertical="center" wrapText="1" readingOrder="1"/>
    </xf>
    <xf numFmtId="0" fontId="43" fillId="41" borderId="49" xfId="42" applyFont="1" applyFill="1" applyBorder="1" applyAlignment="1">
      <alignment horizontal="center" vertical="center" wrapText="1" readingOrder="1"/>
    </xf>
    <xf numFmtId="0" fontId="43" fillId="41" borderId="54" xfId="42" applyFont="1" applyFill="1" applyBorder="1" applyAlignment="1">
      <alignment horizontal="center" vertical="center" wrapText="1" readingOrder="1"/>
    </xf>
    <xf numFmtId="0" fontId="39" fillId="41" borderId="52" xfId="42" applyFont="1" applyFill="1" applyBorder="1" applyAlignment="1">
      <alignment horizontal="center" vertical="center" wrapText="1" readingOrder="1"/>
    </xf>
    <xf numFmtId="0" fontId="39" fillId="41" borderId="74" xfId="42" applyFont="1" applyFill="1" applyBorder="1" applyAlignment="1">
      <alignment horizontal="center" vertical="center" wrapText="1" readingOrder="1"/>
    </xf>
    <xf numFmtId="165" fontId="30" fillId="55" borderId="2" xfId="42" applyNumberFormat="1" applyFont="1" applyFill="1" applyBorder="1" applyAlignment="1">
      <alignment horizontal="center" vertical="center" wrapText="1"/>
    </xf>
    <xf numFmtId="0" fontId="38" fillId="41" borderId="9" xfId="42" applyFont="1" applyFill="1" applyBorder="1" applyAlignment="1">
      <alignment horizontal="center" vertical="center" wrapText="1" readingOrder="1"/>
    </xf>
    <xf numFmtId="0" fontId="38" fillId="41" borderId="10" xfId="42" applyFont="1" applyFill="1" applyBorder="1" applyAlignment="1">
      <alignment horizontal="center" vertical="center" wrapText="1" readingOrder="1"/>
    </xf>
    <xf numFmtId="0" fontId="38" fillId="41" borderId="75" xfId="42" applyFont="1" applyFill="1" applyBorder="1" applyAlignment="1">
      <alignment horizontal="center" vertical="center" wrapText="1" readingOrder="1"/>
    </xf>
    <xf numFmtId="4" fontId="39" fillId="2" borderId="9" xfId="42" applyNumberFormat="1" applyFont="1" applyFill="1" applyBorder="1" applyAlignment="1">
      <alignment horizontal="center" vertical="center" wrapText="1" readingOrder="1"/>
    </xf>
    <xf numFmtId="4" fontId="39" fillId="2" borderId="11" xfId="42" applyNumberFormat="1" applyFont="1" applyFill="1" applyBorder="1" applyAlignment="1">
      <alignment horizontal="center" vertical="center" wrapText="1" readingOrder="1"/>
    </xf>
    <xf numFmtId="4" fontId="46" fillId="2" borderId="86" xfId="42" applyNumberFormat="1" applyFont="1" applyFill="1" applyBorder="1" applyAlignment="1">
      <alignment horizontal="center" vertical="center" wrapText="1" readingOrder="1"/>
    </xf>
    <xf numFmtId="4" fontId="46" fillId="2" borderId="67" xfId="42" applyNumberFormat="1" applyFont="1" applyFill="1" applyBorder="1" applyAlignment="1">
      <alignment horizontal="center" vertical="center" wrapText="1" readingOrder="1"/>
    </xf>
    <xf numFmtId="4" fontId="46" fillId="2" borderId="84" xfId="42" applyNumberFormat="1" applyFont="1" applyFill="1" applyBorder="1" applyAlignment="1">
      <alignment horizontal="center" vertical="center" wrapText="1" readingOrder="1"/>
    </xf>
    <xf numFmtId="167" fontId="44" fillId="0" borderId="7" xfId="20" applyNumberFormat="1" applyFont="1" applyBorder="1" applyAlignment="1">
      <alignment horizontal="center" vertical="center" wrapText="1" readingOrder="1"/>
    </xf>
    <xf numFmtId="167" fontId="44" fillId="0" borderId="75" xfId="20" applyNumberFormat="1" applyFont="1" applyBorder="1" applyAlignment="1">
      <alignment horizontal="center" vertical="center" wrapText="1" readingOrder="1"/>
    </xf>
    <xf numFmtId="0" fontId="38" fillId="41" borderId="114" xfId="42" applyFont="1" applyFill="1" applyBorder="1" applyAlignment="1">
      <alignment horizontal="center" vertical="center" wrapText="1" readingOrder="1"/>
    </xf>
    <xf numFmtId="0" fontId="38" fillId="41" borderId="93" xfId="42" applyFont="1" applyFill="1" applyBorder="1" applyAlignment="1">
      <alignment horizontal="center" vertical="center" wrapText="1" readingOrder="1"/>
    </xf>
    <xf numFmtId="165" fontId="30" fillId="55" borderId="48" xfId="42" applyNumberFormat="1" applyFont="1" applyFill="1" applyBorder="1" applyAlignment="1">
      <alignment horizontal="center" vertical="center" wrapText="1"/>
    </xf>
    <xf numFmtId="0" fontId="38" fillId="41" borderId="7" xfId="42" applyFont="1" applyFill="1" applyBorder="1" applyAlignment="1">
      <alignment horizontal="center" vertical="center" wrapText="1" readingOrder="1"/>
    </xf>
    <xf numFmtId="4" fontId="45" fillId="0" borderId="9" xfId="42" applyNumberFormat="1" applyFont="1" applyBorder="1" applyAlignment="1">
      <alignment horizontal="center" vertical="center" wrapText="1" readingOrder="1"/>
    </xf>
    <xf numFmtId="4" fontId="45" fillId="0" borderId="11" xfId="42" applyNumberFormat="1" applyFont="1" applyBorder="1" applyAlignment="1">
      <alignment horizontal="center" vertical="center" wrapText="1" readingOrder="1"/>
    </xf>
    <xf numFmtId="4" fontId="43" fillId="41" borderId="2" xfId="42" applyNumberFormat="1" applyFont="1" applyFill="1" applyBorder="1" applyAlignment="1">
      <alignment horizontal="center" vertical="center" wrapText="1" readingOrder="1"/>
    </xf>
    <xf numFmtId="167" fontId="44" fillId="41" borderId="7" xfId="20" applyNumberFormat="1" applyFont="1" applyFill="1" applyBorder="1" applyAlignment="1">
      <alignment horizontal="center" vertical="center" wrapText="1" readingOrder="1"/>
    </xf>
    <xf numFmtId="167" fontId="44" fillId="41" borderId="75" xfId="20" applyNumberFormat="1" applyFont="1" applyFill="1" applyBorder="1" applyAlignment="1">
      <alignment horizontal="center" vertical="center" wrapText="1" readingOrder="1"/>
    </xf>
    <xf numFmtId="4" fontId="39" fillId="2" borderId="2" xfId="42" applyNumberFormat="1" applyFont="1" applyFill="1" applyBorder="1" applyAlignment="1">
      <alignment horizontal="center" vertical="center" wrapText="1" readingOrder="1"/>
    </xf>
    <xf numFmtId="4" fontId="46" fillId="2" borderId="80" xfId="42" applyNumberFormat="1" applyFont="1" applyFill="1" applyBorder="1" applyAlignment="1">
      <alignment horizontal="center" vertical="center" wrapText="1" readingOrder="1"/>
    </xf>
    <xf numFmtId="4" fontId="46" fillId="2" borderId="81" xfId="42" applyNumberFormat="1" applyFont="1" applyFill="1" applyBorder="1" applyAlignment="1">
      <alignment horizontal="center" vertical="center" wrapText="1" readingOrder="1"/>
    </xf>
    <xf numFmtId="4" fontId="46" fillId="2" borderId="82" xfId="42" applyNumberFormat="1" applyFont="1" applyFill="1" applyBorder="1" applyAlignment="1">
      <alignment horizontal="center" vertical="center" wrapText="1" readingOrder="1"/>
    </xf>
    <xf numFmtId="0" fontId="43" fillId="41" borderId="45" xfId="42" applyFont="1" applyFill="1" applyBorder="1" applyAlignment="1">
      <alignment horizontal="center" vertical="center" wrapText="1" readingOrder="1"/>
    </xf>
    <xf numFmtId="0" fontId="43" fillId="41" borderId="0" xfId="42" applyFont="1" applyFill="1" applyAlignment="1">
      <alignment horizontal="center" vertical="center" wrapText="1" readingOrder="1"/>
    </xf>
    <xf numFmtId="0" fontId="43" fillId="41" borderId="76" xfId="42" applyFont="1" applyFill="1" applyBorder="1" applyAlignment="1">
      <alignment horizontal="center" vertical="center" wrapText="1" readingOrder="1"/>
    </xf>
    <xf numFmtId="165" fontId="47" fillId="55" borderId="73" xfId="42" applyNumberFormat="1" applyFont="1" applyFill="1" applyBorder="1" applyAlignment="1">
      <alignment horizontal="center" vertical="center" wrapText="1"/>
    </xf>
    <xf numFmtId="165" fontId="47" fillId="55" borderId="52" xfId="42" applyNumberFormat="1" applyFont="1" applyFill="1" applyBorder="1" applyAlignment="1">
      <alignment horizontal="center" vertical="center" wrapText="1"/>
    </xf>
    <xf numFmtId="165" fontId="47" fillId="55" borderId="45" xfId="42" applyNumberFormat="1" applyFont="1" applyFill="1" applyBorder="1" applyAlignment="1">
      <alignment horizontal="center" vertical="center" wrapText="1"/>
    </xf>
    <xf numFmtId="165" fontId="47" fillId="55" borderId="0" xfId="42" applyNumberFormat="1" applyFont="1" applyFill="1" applyAlignment="1">
      <alignment horizontal="center" vertical="center" wrapText="1"/>
    </xf>
    <xf numFmtId="165" fontId="47" fillId="55" borderId="6" xfId="42" applyNumberFormat="1" applyFont="1" applyFill="1" applyBorder="1" applyAlignment="1">
      <alignment horizontal="center" vertical="center" wrapText="1"/>
    </xf>
    <xf numFmtId="165" fontId="47" fillId="55" borderId="49" xfId="42" applyNumberFormat="1" applyFont="1" applyFill="1" applyBorder="1" applyAlignment="1">
      <alignment horizontal="center" vertical="center" wrapText="1"/>
    </xf>
    <xf numFmtId="4" fontId="43" fillId="41" borderId="9" xfId="42" applyNumberFormat="1" applyFont="1" applyFill="1" applyBorder="1" applyAlignment="1">
      <alignment horizontal="center" vertical="center" wrapText="1" readingOrder="1"/>
    </xf>
    <xf numFmtId="4" fontId="43" fillId="41" borderId="11" xfId="42" applyNumberFormat="1" applyFont="1" applyFill="1" applyBorder="1" applyAlignment="1">
      <alignment horizontal="center" vertical="center" wrapText="1" readingOrder="1"/>
    </xf>
    <xf numFmtId="4" fontId="43" fillId="41" borderId="88" xfId="42" applyNumberFormat="1" applyFont="1" applyFill="1" applyBorder="1" applyAlignment="1">
      <alignment horizontal="center" vertical="center" wrapText="1" readingOrder="1"/>
    </xf>
    <xf numFmtId="4" fontId="43" fillId="41" borderId="89" xfId="42" applyNumberFormat="1" applyFont="1" applyFill="1" applyBorder="1" applyAlignment="1">
      <alignment horizontal="center" vertical="center" wrapText="1" readingOrder="1"/>
    </xf>
    <xf numFmtId="4" fontId="46" fillId="2" borderId="85" xfId="42" applyNumberFormat="1" applyFont="1" applyFill="1" applyBorder="1" applyAlignment="1">
      <alignment horizontal="center" vertical="center" wrapText="1" readingOrder="1"/>
    </xf>
    <xf numFmtId="4" fontId="46" fillId="2" borderId="69" xfId="42" applyNumberFormat="1" applyFont="1" applyFill="1" applyBorder="1" applyAlignment="1">
      <alignment horizontal="center" vertical="center" wrapText="1" readingOrder="1"/>
    </xf>
    <xf numFmtId="4" fontId="46" fillId="2" borderId="87" xfId="42" applyNumberFormat="1" applyFont="1" applyFill="1" applyBorder="1" applyAlignment="1">
      <alignment horizontal="center" vertical="center" wrapText="1" readingOrder="1"/>
    </xf>
    <xf numFmtId="167" fontId="44" fillId="41" borderId="113" xfId="20" applyNumberFormat="1" applyFont="1" applyFill="1" applyBorder="1" applyAlignment="1">
      <alignment horizontal="center" vertical="center" wrapText="1" readingOrder="1"/>
    </xf>
    <xf numFmtId="167" fontId="44" fillId="41" borderId="112" xfId="20" applyNumberFormat="1" applyFont="1" applyFill="1" applyBorder="1" applyAlignment="1">
      <alignment horizontal="center" vertical="center" wrapText="1" readingOrder="1"/>
    </xf>
    <xf numFmtId="165" fontId="42" fillId="55" borderId="5" xfId="42" applyNumberFormat="1" applyFont="1" applyFill="1" applyBorder="1" applyAlignment="1">
      <alignment horizontal="center" vertical="center" wrapText="1"/>
    </xf>
    <xf numFmtId="165" fontId="42" fillId="55" borderId="33" xfId="42" applyNumberFormat="1" applyFont="1" applyFill="1" applyBorder="1" applyAlignment="1">
      <alignment horizontal="center" vertical="center" wrapText="1"/>
    </xf>
    <xf numFmtId="165" fontId="42" fillId="55" borderId="34" xfId="42" applyNumberFormat="1" applyFont="1" applyFill="1" applyBorder="1" applyAlignment="1">
      <alignment horizontal="center" vertical="center" wrapText="1"/>
    </xf>
    <xf numFmtId="4" fontId="38" fillId="41" borderId="5" xfId="42" applyNumberFormat="1" applyFont="1" applyFill="1" applyBorder="1" applyAlignment="1">
      <alignment horizontal="center" vertical="center" wrapText="1" readingOrder="1"/>
    </xf>
    <xf numFmtId="4" fontId="38" fillId="41" borderId="34" xfId="42" applyNumberFormat="1" applyFont="1" applyFill="1" applyBorder="1" applyAlignment="1">
      <alignment horizontal="center" vertical="center" wrapText="1" readingOrder="1"/>
    </xf>
    <xf numFmtId="167" fontId="44" fillId="41" borderId="5" xfId="20" applyNumberFormat="1" applyFont="1" applyFill="1" applyBorder="1" applyAlignment="1">
      <alignment horizontal="center" vertical="center" wrapText="1" readingOrder="1"/>
    </xf>
    <xf numFmtId="167" fontId="44" fillId="41" borderId="34" xfId="20" applyNumberFormat="1" applyFont="1" applyFill="1" applyBorder="1" applyAlignment="1">
      <alignment horizontal="center" vertical="center" wrapText="1" readingOrder="1"/>
    </xf>
    <xf numFmtId="4" fontId="43" fillId="41" borderId="50" xfId="42" applyNumberFormat="1" applyFont="1" applyFill="1" applyBorder="1" applyAlignment="1">
      <alignment horizontal="center" vertical="center" wrapText="1" readingOrder="1"/>
    </xf>
    <xf numFmtId="4" fontId="43" fillId="41" borderId="51" xfId="42" applyNumberFormat="1" applyFont="1" applyFill="1" applyBorder="1" applyAlignment="1">
      <alignment horizontal="center" vertical="center" wrapText="1" readingOrder="1"/>
    </xf>
    <xf numFmtId="4" fontId="39" fillId="0" borderId="2" xfId="42" applyNumberFormat="1" applyFont="1" applyBorder="1" applyAlignment="1">
      <alignment horizontal="center" vertical="center" wrapText="1" readingOrder="1"/>
    </xf>
    <xf numFmtId="4" fontId="46" fillId="0" borderId="80" xfId="42" applyNumberFormat="1" applyFont="1" applyBorder="1" applyAlignment="1">
      <alignment horizontal="center" vertical="center" wrapText="1" readingOrder="1"/>
    </xf>
    <xf numFmtId="4" fontId="46" fillId="0" borderId="81" xfId="42" applyNumberFormat="1" applyFont="1" applyBorder="1" applyAlignment="1">
      <alignment horizontal="center" vertical="center" wrapText="1" readingOrder="1"/>
    </xf>
    <xf numFmtId="4" fontId="46" fillId="0" borderId="82" xfId="42" applyNumberFormat="1" applyFont="1" applyBorder="1" applyAlignment="1">
      <alignment horizontal="center" vertical="center" wrapText="1" readingOrder="1"/>
    </xf>
    <xf numFmtId="0" fontId="41" fillId="15" borderId="72" xfId="42" applyFont="1" applyFill="1" applyBorder="1" applyAlignment="1">
      <alignment horizontal="center" vertical="center" wrapText="1" readingOrder="1"/>
    </xf>
    <xf numFmtId="0" fontId="41" fillId="15" borderId="59" xfId="42" applyFont="1" applyFill="1" applyBorder="1" applyAlignment="1">
      <alignment horizontal="center" vertical="center" wrapText="1" readingOrder="1"/>
    </xf>
    <xf numFmtId="165" fontId="24" fillId="20" borderId="91" xfId="42" applyNumberFormat="1" applyFont="1" applyFill="1" applyBorder="1" applyAlignment="1">
      <alignment horizontal="center" vertical="center" wrapText="1"/>
    </xf>
    <xf numFmtId="165" fontId="24" fillId="20" borderId="92" xfId="42" applyNumberFormat="1" applyFont="1" applyFill="1" applyBorder="1" applyAlignment="1">
      <alignment horizontal="center" vertical="center" wrapText="1"/>
    </xf>
    <xf numFmtId="165" fontId="24" fillId="20" borderId="93" xfId="42" applyNumberFormat="1" applyFont="1" applyFill="1" applyBorder="1" applyAlignment="1">
      <alignment horizontal="center" vertical="center" wrapText="1"/>
    </xf>
    <xf numFmtId="0" fontId="43" fillId="15" borderId="73" xfId="42" applyFont="1" applyFill="1" applyBorder="1" applyAlignment="1">
      <alignment horizontal="center" vertical="center" wrapText="1" readingOrder="1"/>
    </xf>
    <xf numFmtId="0" fontId="43" fillId="15" borderId="52" xfId="42" applyFont="1" applyFill="1" applyBorder="1" applyAlignment="1">
      <alignment horizontal="center" vertical="center" wrapText="1" readingOrder="1"/>
    </xf>
    <xf numFmtId="0" fontId="43" fillId="15" borderId="51" xfId="42" applyFont="1" applyFill="1" applyBorder="1" applyAlignment="1">
      <alignment horizontal="center" vertical="center" wrapText="1" readingOrder="1"/>
    </xf>
    <xf numFmtId="0" fontId="43" fillId="15" borderId="6" xfId="42" applyFont="1" applyFill="1" applyBorder="1" applyAlignment="1">
      <alignment horizontal="center" vertical="center" wrapText="1" readingOrder="1"/>
    </xf>
    <xf numFmtId="0" fontId="43" fillId="15" borderId="49" xfId="42" applyFont="1" applyFill="1" applyBorder="1" applyAlignment="1">
      <alignment horizontal="center" vertical="center" wrapText="1" readingOrder="1"/>
    </xf>
    <xf numFmtId="0" fontId="43" fillId="15" borderId="54" xfId="42" applyFont="1" applyFill="1" applyBorder="1" applyAlignment="1">
      <alignment horizontal="center" vertical="center" wrapText="1" readingOrder="1"/>
    </xf>
    <xf numFmtId="0" fontId="39" fillId="15" borderId="52" xfId="42" applyFont="1" applyFill="1" applyBorder="1" applyAlignment="1">
      <alignment horizontal="center" vertical="center" wrapText="1" readingOrder="1"/>
    </xf>
    <xf numFmtId="0" fontId="39" fillId="15" borderId="74" xfId="42" applyFont="1" applyFill="1" applyBorder="1" applyAlignment="1">
      <alignment horizontal="center" vertical="center" wrapText="1" readingOrder="1"/>
    </xf>
    <xf numFmtId="165" fontId="30" fillId="20" borderId="2" xfId="42" applyNumberFormat="1" applyFont="1" applyFill="1" applyBorder="1" applyAlignment="1">
      <alignment horizontal="center" vertical="center" wrapText="1"/>
    </xf>
    <xf numFmtId="0" fontId="38" fillId="15" borderId="9" xfId="42" applyFont="1" applyFill="1" applyBorder="1" applyAlignment="1">
      <alignment horizontal="center" vertical="center" wrapText="1" readingOrder="1"/>
    </xf>
    <xf numFmtId="0" fontId="38" fillId="15" borderId="10" xfId="42" applyFont="1" applyFill="1" applyBorder="1" applyAlignment="1">
      <alignment horizontal="center" vertical="center" wrapText="1" readingOrder="1"/>
    </xf>
    <xf numFmtId="0" fontId="38" fillId="15" borderId="75" xfId="42" applyFont="1" applyFill="1" applyBorder="1" applyAlignment="1">
      <alignment horizontal="center" vertical="center" wrapText="1" readingOrder="1"/>
    </xf>
    <xf numFmtId="4" fontId="39" fillId="0" borderId="9" xfId="42" applyNumberFormat="1" applyFont="1" applyBorder="1" applyAlignment="1">
      <alignment horizontal="center" vertical="center" wrapText="1" readingOrder="1"/>
    </xf>
    <xf numFmtId="4" fontId="39" fillId="0" borderId="11" xfId="42" applyNumberFormat="1" applyFont="1" applyBorder="1" applyAlignment="1">
      <alignment horizontal="center" vertical="center" wrapText="1" readingOrder="1"/>
    </xf>
    <xf numFmtId="4" fontId="46" fillId="0" borderId="86" xfId="42" applyNumberFormat="1" applyFont="1" applyBorder="1" applyAlignment="1">
      <alignment horizontal="center" vertical="center" wrapText="1" readingOrder="1"/>
    </xf>
    <xf numFmtId="4" fontId="46" fillId="0" borderId="67" xfId="42" applyNumberFormat="1" applyFont="1" applyBorder="1" applyAlignment="1">
      <alignment horizontal="center" vertical="center" wrapText="1" readingOrder="1"/>
    </xf>
    <xf numFmtId="4" fontId="46" fillId="0" borderId="84" xfId="42" applyNumberFormat="1" applyFont="1" applyBorder="1" applyAlignment="1">
      <alignment horizontal="center" vertical="center" wrapText="1" readingOrder="1"/>
    </xf>
    <xf numFmtId="4" fontId="46" fillId="0" borderId="85" xfId="42" applyNumberFormat="1" applyFont="1" applyBorder="1" applyAlignment="1">
      <alignment horizontal="center" vertical="center" wrapText="1" readingOrder="1"/>
    </xf>
    <xf numFmtId="4" fontId="46" fillId="0" borderId="69" xfId="42" applyNumberFormat="1" applyFont="1" applyBorder="1" applyAlignment="1">
      <alignment horizontal="center" vertical="center" wrapText="1" readingOrder="1"/>
    </xf>
    <xf numFmtId="4" fontId="46" fillId="0" borderId="87" xfId="42" applyNumberFormat="1" applyFont="1" applyBorder="1" applyAlignment="1">
      <alignment horizontal="center" vertical="center" wrapText="1" readingOrder="1"/>
    </xf>
    <xf numFmtId="4" fontId="45" fillId="2" borderId="88" xfId="42" applyNumberFormat="1" applyFont="1" applyFill="1" applyBorder="1" applyAlignment="1">
      <alignment horizontal="center" vertical="center" wrapText="1" readingOrder="1"/>
    </xf>
    <xf numFmtId="4" fontId="45" fillId="2" borderId="89" xfId="42" applyNumberFormat="1" applyFont="1" applyFill="1" applyBorder="1" applyAlignment="1">
      <alignment horizontal="center" vertical="center" wrapText="1" readingOrder="1"/>
    </xf>
    <xf numFmtId="4" fontId="45" fillId="2" borderId="81" xfId="42" applyNumberFormat="1" applyFont="1" applyFill="1" applyBorder="1" applyAlignment="1">
      <alignment horizontal="center" vertical="center" wrapText="1" readingOrder="1"/>
    </xf>
    <xf numFmtId="0" fontId="38" fillId="15" borderId="114" xfId="42" applyFont="1" applyFill="1" applyBorder="1" applyAlignment="1">
      <alignment horizontal="center" vertical="center" wrapText="1" readingOrder="1"/>
    </xf>
    <xf numFmtId="0" fontId="38" fillId="15" borderId="93" xfId="42" applyFont="1" applyFill="1" applyBorder="1" applyAlignment="1">
      <alignment horizontal="center" vertical="center" wrapText="1" readingOrder="1"/>
    </xf>
    <xf numFmtId="165" fontId="30" fillId="20" borderId="48" xfId="42" applyNumberFormat="1" applyFont="1" applyFill="1" applyBorder="1" applyAlignment="1">
      <alignment horizontal="center" vertical="center" wrapText="1"/>
    </xf>
    <xf numFmtId="0" fontId="43" fillId="15" borderId="45" xfId="42" applyFont="1" applyFill="1" applyBorder="1" applyAlignment="1">
      <alignment horizontal="center" vertical="center" wrapText="1" readingOrder="1"/>
    </xf>
    <xf numFmtId="0" fontId="43" fillId="15" borderId="0" xfId="42" applyFont="1" applyFill="1" applyAlignment="1">
      <alignment horizontal="center" vertical="center" wrapText="1" readingOrder="1"/>
    </xf>
    <xf numFmtId="0" fontId="43" fillId="15" borderId="76" xfId="42" applyFont="1" applyFill="1" applyBorder="1" applyAlignment="1">
      <alignment horizontal="center" vertical="center" wrapText="1" readingOrder="1"/>
    </xf>
    <xf numFmtId="165" fontId="47" fillId="20" borderId="73" xfId="42" applyNumberFormat="1" applyFont="1" applyFill="1" applyBorder="1" applyAlignment="1">
      <alignment horizontal="center" vertical="center" wrapText="1"/>
    </xf>
    <xf numFmtId="165" fontId="47" fillId="20" borderId="52" xfId="42" applyNumberFormat="1" applyFont="1" applyFill="1" applyBorder="1" applyAlignment="1">
      <alignment horizontal="center" vertical="center" wrapText="1"/>
    </xf>
    <xf numFmtId="165" fontId="47" fillId="20" borderId="45" xfId="42" applyNumberFormat="1" applyFont="1" applyFill="1" applyBorder="1" applyAlignment="1">
      <alignment horizontal="center" vertical="center" wrapText="1"/>
    </xf>
    <xf numFmtId="165" fontId="47" fillId="20" borderId="0" xfId="42" applyNumberFormat="1" applyFont="1" applyFill="1" applyAlignment="1">
      <alignment horizontal="center" vertical="center" wrapText="1"/>
    </xf>
    <xf numFmtId="165" fontId="47" fillId="20" borderId="6" xfId="42" applyNumberFormat="1" applyFont="1" applyFill="1" applyBorder="1" applyAlignment="1">
      <alignment horizontal="center" vertical="center" wrapText="1"/>
    </xf>
    <xf numFmtId="165" fontId="47" fillId="20" borderId="49" xfId="42" applyNumberFormat="1" applyFont="1" applyFill="1" applyBorder="1" applyAlignment="1">
      <alignment horizontal="center" vertical="center" wrapText="1"/>
    </xf>
    <xf numFmtId="4" fontId="43" fillId="15" borderId="2" xfId="42" applyNumberFormat="1" applyFont="1" applyFill="1" applyBorder="1" applyAlignment="1">
      <alignment horizontal="center" vertical="center" wrapText="1" readingOrder="1"/>
    </xf>
    <xf numFmtId="167" fontId="44" fillId="15" borderId="7" xfId="20" applyNumberFormat="1" applyFont="1" applyFill="1" applyBorder="1" applyAlignment="1">
      <alignment horizontal="center" vertical="center" wrapText="1" readingOrder="1"/>
    </xf>
    <xf numFmtId="167" fontId="44" fillId="15" borderId="75" xfId="20" applyNumberFormat="1" applyFont="1" applyFill="1" applyBorder="1" applyAlignment="1">
      <alignment horizontal="center" vertical="center" wrapText="1" readingOrder="1"/>
    </xf>
    <xf numFmtId="4" fontId="43" fillId="15" borderId="9" xfId="42" applyNumberFormat="1" applyFont="1" applyFill="1" applyBorder="1" applyAlignment="1">
      <alignment horizontal="center" vertical="center" wrapText="1" readingOrder="1"/>
    </xf>
    <xf numFmtId="4" fontId="43" fillId="15" borderId="11" xfId="42" applyNumberFormat="1" applyFont="1" applyFill="1" applyBorder="1" applyAlignment="1">
      <alignment horizontal="center" vertical="center" wrapText="1" readingOrder="1"/>
    </xf>
    <xf numFmtId="4" fontId="43" fillId="15" borderId="88" xfId="42" applyNumberFormat="1" applyFont="1" applyFill="1" applyBorder="1" applyAlignment="1">
      <alignment horizontal="center" vertical="center" wrapText="1" readingOrder="1"/>
    </xf>
    <xf numFmtId="4" fontId="43" fillId="15" borderId="89" xfId="42" applyNumberFormat="1" applyFont="1" applyFill="1" applyBorder="1" applyAlignment="1">
      <alignment horizontal="center" vertical="center" wrapText="1" readingOrder="1"/>
    </xf>
    <xf numFmtId="165" fontId="47" fillId="20" borderId="51" xfId="42" applyNumberFormat="1" applyFont="1" applyFill="1" applyBorder="1" applyAlignment="1">
      <alignment horizontal="center" vertical="center" wrapText="1"/>
    </xf>
    <xf numFmtId="165" fontId="47" fillId="20" borderId="97" xfId="42" applyNumberFormat="1" applyFont="1" applyFill="1" applyBorder="1" applyAlignment="1">
      <alignment horizontal="center" vertical="center" wrapText="1"/>
    </xf>
    <xf numFmtId="165" fontId="47" fillId="20" borderId="39" xfId="42" applyNumberFormat="1" applyFont="1" applyFill="1" applyBorder="1" applyAlignment="1">
      <alignment horizontal="center" vertical="center" wrapText="1"/>
    </xf>
    <xf numFmtId="165" fontId="47" fillId="20" borderId="40" xfId="42" applyNumberFormat="1" applyFont="1" applyFill="1" applyBorder="1" applyAlignment="1">
      <alignment horizontal="center" vertical="center" wrapText="1"/>
    </xf>
    <xf numFmtId="165" fontId="47" fillId="20" borderId="99" xfId="42" applyNumberFormat="1" applyFont="1" applyFill="1" applyBorder="1" applyAlignment="1">
      <alignment horizontal="center" vertical="center" wrapText="1"/>
    </xf>
    <xf numFmtId="4" fontId="45" fillId="2" borderId="98" xfId="42" applyNumberFormat="1" applyFont="1" applyFill="1" applyBorder="1" applyAlignment="1">
      <alignment horizontal="center" vertical="center" wrapText="1" readingOrder="1"/>
    </xf>
    <xf numFmtId="4" fontId="45" fillId="2" borderId="95" xfId="42" applyNumberFormat="1" applyFont="1" applyFill="1" applyBorder="1" applyAlignment="1">
      <alignment horizontal="center" vertical="center" wrapText="1" readingOrder="1"/>
    </xf>
    <xf numFmtId="4" fontId="45" fillId="2" borderId="82" xfId="42" applyNumberFormat="1" applyFont="1" applyFill="1" applyBorder="1" applyAlignment="1">
      <alignment horizontal="center" vertical="center" wrapText="1" readingOrder="1"/>
    </xf>
    <xf numFmtId="4" fontId="43" fillId="21" borderId="50" xfId="42" applyNumberFormat="1" applyFont="1" applyFill="1" applyBorder="1" applyAlignment="1">
      <alignment horizontal="center" vertical="center" wrapText="1" readingOrder="1"/>
    </xf>
    <xf numFmtId="4" fontId="43" fillId="21" borderId="51" xfId="42" applyNumberFormat="1" applyFont="1" applyFill="1" applyBorder="1" applyAlignment="1">
      <alignment horizontal="center" vertical="center" wrapText="1" readingOrder="1"/>
    </xf>
    <xf numFmtId="4" fontId="43" fillId="21" borderId="66" xfId="42" applyNumberFormat="1" applyFont="1" applyFill="1" applyBorder="1" applyAlignment="1">
      <alignment horizontal="center" vertical="center" wrapText="1" readingOrder="1"/>
    </xf>
    <xf numFmtId="4" fontId="43" fillId="21" borderId="37" xfId="42" applyNumberFormat="1" applyFont="1" applyFill="1" applyBorder="1" applyAlignment="1">
      <alignment horizontal="center" vertical="center" wrapText="1" readingOrder="1"/>
    </xf>
    <xf numFmtId="165" fontId="42" fillId="20" borderId="5" xfId="42" applyNumberFormat="1" applyFont="1" applyFill="1" applyBorder="1" applyAlignment="1">
      <alignment horizontal="center" vertical="center" wrapText="1"/>
    </xf>
    <xf numFmtId="165" fontId="42" fillId="20" borderId="33" xfId="42" applyNumberFormat="1" applyFont="1" applyFill="1" applyBorder="1" applyAlignment="1">
      <alignment horizontal="center" vertical="center" wrapText="1"/>
    </xf>
    <xf numFmtId="165" fontId="42" fillId="20" borderId="34" xfId="42" applyNumberFormat="1" applyFont="1" applyFill="1" applyBorder="1" applyAlignment="1">
      <alignment horizontal="center" vertical="center" wrapText="1"/>
    </xf>
    <xf numFmtId="4" fontId="43" fillId="15" borderId="5" xfId="42" applyNumberFormat="1" applyFont="1" applyFill="1" applyBorder="1" applyAlignment="1">
      <alignment horizontal="center" vertical="center" wrapText="1" readingOrder="1"/>
    </xf>
    <xf numFmtId="4" fontId="43" fillId="15" borderId="34" xfId="42" applyNumberFormat="1" applyFont="1" applyFill="1" applyBorder="1" applyAlignment="1">
      <alignment horizontal="center" vertical="center" wrapText="1" readingOrder="1"/>
    </xf>
    <xf numFmtId="167" fontId="44" fillId="15" borderId="113" xfId="20" applyNumberFormat="1" applyFont="1" applyFill="1" applyBorder="1" applyAlignment="1">
      <alignment horizontal="center" vertical="center" wrapText="1" readingOrder="1"/>
    </xf>
    <xf numFmtId="167" fontId="44" fillId="15" borderId="112" xfId="20" applyNumberFormat="1" applyFont="1" applyFill="1" applyBorder="1" applyAlignment="1">
      <alignment horizontal="center" vertical="center" wrapText="1" readingOrder="1"/>
    </xf>
    <xf numFmtId="4" fontId="45" fillId="2" borderId="104" xfId="42" applyNumberFormat="1" applyFont="1" applyFill="1" applyBorder="1" applyAlignment="1">
      <alignment horizontal="center" vertical="center" wrapText="1" readingOrder="1"/>
    </xf>
    <xf numFmtId="0" fontId="70" fillId="23" borderId="42" xfId="42" applyFont="1" applyFill="1" applyBorder="1" applyAlignment="1">
      <alignment horizontal="center" vertical="center" wrapText="1" readingOrder="1"/>
    </xf>
    <xf numFmtId="0" fontId="70" fillId="23" borderId="43" xfId="42" applyFont="1" applyFill="1" applyBorder="1" applyAlignment="1">
      <alignment horizontal="center" vertical="center" wrapText="1" readingOrder="1"/>
    </xf>
    <xf numFmtId="0" fontId="70" fillId="23" borderId="44" xfId="42" applyFont="1" applyFill="1" applyBorder="1" applyAlignment="1">
      <alignment horizontal="center" vertical="center" wrapText="1" readingOrder="1"/>
    </xf>
    <xf numFmtId="0" fontId="70" fillId="23" borderId="39" xfId="42" applyFont="1" applyFill="1" applyBorder="1" applyAlignment="1">
      <alignment horizontal="center" vertical="center" wrapText="1" readingOrder="1"/>
    </xf>
    <xf numFmtId="0" fontId="70" fillId="23" borderId="40" xfId="42" applyFont="1" applyFill="1" applyBorder="1" applyAlignment="1">
      <alignment horizontal="center" vertical="center" wrapText="1" readingOrder="1"/>
    </xf>
    <xf numFmtId="0" fontId="70" fillId="23" borderId="41" xfId="42" applyFont="1" applyFill="1" applyBorder="1" applyAlignment="1">
      <alignment horizontal="center" vertical="center" wrapText="1" readingOrder="1"/>
    </xf>
    <xf numFmtId="0" fontId="39" fillId="23" borderId="110" xfId="42" applyFont="1" applyFill="1" applyBorder="1" applyAlignment="1">
      <alignment horizontal="center" vertical="center" wrapText="1" readingOrder="1"/>
    </xf>
    <xf numFmtId="0" fontId="39" fillId="23" borderId="106" xfId="42" applyFont="1" applyFill="1" applyBorder="1" applyAlignment="1">
      <alignment horizontal="center" vertical="center" wrapText="1" readingOrder="1"/>
    </xf>
    <xf numFmtId="165" fontId="24" fillId="22" borderId="114" xfId="42" applyNumberFormat="1" applyFont="1" applyFill="1" applyBorder="1" applyAlignment="1">
      <alignment horizontal="center" vertical="center" wrapText="1"/>
    </xf>
    <xf numFmtId="165" fontId="24" fillId="22" borderId="92" xfId="42" applyNumberFormat="1" applyFont="1" applyFill="1" applyBorder="1" applyAlignment="1">
      <alignment horizontal="center" vertical="center" wrapText="1"/>
    </xf>
    <xf numFmtId="165" fontId="24" fillId="22" borderId="119" xfId="42" applyNumberFormat="1" applyFont="1" applyFill="1" applyBorder="1" applyAlignment="1">
      <alignment horizontal="center" vertical="center" wrapText="1"/>
    </xf>
    <xf numFmtId="165" fontId="24" fillId="22" borderId="91" xfId="42" applyNumberFormat="1" applyFont="1" applyFill="1" applyBorder="1" applyAlignment="1">
      <alignment horizontal="center" vertical="center" wrapText="1"/>
    </xf>
    <xf numFmtId="165" fontId="24" fillId="22" borderId="93" xfId="42" applyNumberFormat="1" applyFont="1" applyFill="1" applyBorder="1" applyAlignment="1">
      <alignment horizontal="center" vertical="center" wrapText="1"/>
    </xf>
    <xf numFmtId="165" fontId="30" fillId="22" borderId="113" xfId="42" applyNumberFormat="1" applyFont="1" applyFill="1" applyBorder="1" applyAlignment="1">
      <alignment horizontal="center" vertical="center" wrapText="1"/>
    </xf>
    <xf numFmtId="165" fontId="30" fillId="22" borderId="37" xfId="42" applyNumberFormat="1" applyFont="1" applyFill="1" applyBorder="1" applyAlignment="1">
      <alignment horizontal="center" vertical="center" wrapText="1"/>
    </xf>
    <xf numFmtId="165" fontId="30" fillId="22" borderId="66" xfId="42" applyNumberFormat="1" applyFont="1" applyFill="1" applyBorder="1" applyAlignment="1">
      <alignment horizontal="center" vertical="center" wrapText="1"/>
    </xf>
    <xf numFmtId="165" fontId="24" fillId="22" borderId="115" xfId="42" applyNumberFormat="1" applyFont="1" applyFill="1" applyBorder="1" applyAlignment="1">
      <alignment horizontal="center" vertical="center" wrapText="1"/>
    </xf>
    <xf numFmtId="165" fontId="24" fillId="22" borderId="43" xfId="42" applyNumberFormat="1" applyFont="1" applyFill="1" applyBorder="1" applyAlignment="1">
      <alignment horizontal="center" vertical="center" wrapText="1"/>
    </xf>
    <xf numFmtId="165" fontId="24" fillId="22" borderId="44" xfId="42" applyNumberFormat="1" applyFont="1" applyFill="1" applyBorder="1" applyAlignment="1">
      <alignment horizontal="center" vertical="center" wrapText="1"/>
    </xf>
    <xf numFmtId="4" fontId="51" fillId="0" borderId="11" xfId="42" applyNumberFormat="1" applyFont="1" applyBorder="1" applyAlignment="1">
      <alignment horizontal="center" vertical="center" wrapText="1" readingOrder="1"/>
    </xf>
    <xf numFmtId="4" fontId="51" fillId="0" borderId="2" xfId="42" applyNumberFormat="1" applyFont="1" applyBorder="1" applyAlignment="1">
      <alignment horizontal="center" vertical="center" wrapText="1" readingOrder="1"/>
    </xf>
    <xf numFmtId="4" fontId="51" fillId="0" borderId="35" xfId="42" applyNumberFormat="1" applyFont="1" applyBorder="1" applyAlignment="1">
      <alignment horizontal="center" vertical="center" wrapText="1" readingOrder="1"/>
    </xf>
    <xf numFmtId="4" fontId="51" fillId="0" borderId="7" xfId="42" applyNumberFormat="1" applyFont="1" applyBorder="1" applyAlignment="1">
      <alignment horizontal="center" vertical="center" wrapText="1" readingOrder="1"/>
    </xf>
    <xf numFmtId="4" fontId="51" fillId="0" borderId="9" xfId="42" applyNumberFormat="1" applyFont="1" applyBorder="1" applyAlignment="1">
      <alignment horizontal="center" vertical="center" wrapText="1" readingOrder="1"/>
    </xf>
    <xf numFmtId="165" fontId="32" fillId="22" borderId="42" xfId="42" applyNumberFormat="1" applyFont="1" applyFill="1" applyBorder="1" applyAlignment="1">
      <alignment horizontal="center" vertical="center" wrapText="1"/>
    </xf>
    <xf numFmtId="165" fontId="32" fillId="22" borderId="43" xfId="42" applyNumberFormat="1" applyFont="1" applyFill="1" applyBorder="1" applyAlignment="1">
      <alignment horizontal="center" vertical="center" wrapText="1"/>
    </xf>
    <xf numFmtId="165" fontId="32" fillId="22" borderId="44" xfId="42" applyNumberFormat="1" applyFont="1" applyFill="1" applyBorder="1" applyAlignment="1">
      <alignment horizontal="center" vertical="center" wrapText="1"/>
    </xf>
    <xf numFmtId="165" fontId="32" fillId="22" borderId="45" xfId="42" applyNumberFormat="1" applyFont="1" applyFill="1" applyBorder="1" applyAlignment="1">
      <alignment horizontal="center" vertical="center" wrapText="1"/>
    </xf>
    <xf numFmtId="165" fontId="32" fillId="22" borderId="0" xfId="42" applyNumberFormat="1" applyFont="1" applyFill="1" applyBorder="1" applyAlignment="1">
      <alignment horizontal="center" vertical="center" wrapText="1"/>
    </xf>
    <xf numFmtId="165" fontId="32" fillId="22" borderId="46" xfId="42" applyNumberFormat="1" applyFont="1" applyFill="1" applyBorder="1" applyAlignment="1">
      <alignment horizontal="center" vertical="center" wrapText="1"/>
    </xf>
    <xf numFmtId="165" fontId="32" fillId="22" borderId="39" xfId="42" applyNumberFormat="1" applyFont="1" applyFill="1" applyBorder="1" applyAlignment="1">
      <alignment horizontal="center" vertical="center" wrapText="1"/>
    </xf>
    <xf numFmtId="165" fontId="32" fillId="22" borderId="40" xfId="42" applyNumberFormat="1" applyFont="1" applyFill="1" applyBorder="1" applyAlignment="1">
      <alignment horizontal="center" vertical="center" wrapText="1"/>
    </xf>
    <xf numFmtId="165" fontId="32" fillId="22" borderId="41" xfId="42" applyNumberFormat="1" applyFont="1" applyFill="1" applyBorder="1" applyAlignment="1">
      <alignment horizontal="center" vertical="center" wrapText="1"/>
    </xf>
    <xf numFmtId="4" fontId="51" fillId="2" borderId="72" xfId="42" applyNumberFormat="1" applyFont="1" applyFill="1" applyBorder="1" applyAlignment="1">
      <alignment horizontal="center" vertical="center" wrapText="1" readingOrder="1"/>
    </xf>
    <xf numFmtId="4" fontId="51" fillId="2" borderId="59" xfId="42" applyNumberFormat="1" applyFont="1" applyFill="1" applyBorder="1" applyAlignment="1">
      <alignment horizontal="center" vertical="center" wrapText="1" readingOrder="1"/>
    </xf>
    <xf numFmtId="4" fontId="51" fillId="2" borderId="35" xfId="42" applyNumberFormat="1" applyFont="1" applyFill="1" applyBorder="1" applyAlignment="1">
      <alignment horizontal="center" vertical="center" wrapText="1" readingOrder="1"/>
    </xf>
    <xf numFmtId="4" fontId="51" fillId="2" borderId="2" xfId="42" applyNumberFormat="1" applyFont="1" applyFill="1" applyBorder="1" applyAlignment="1">
      <alignment horizontal="center" vertical="center" wrapText="1" readingOrder="1"/>
    </xf>
    <xf numFmtId="0" fontId="41" fillId="23" borderId="42" xfId="42" applyFont="1" applyFill="1" applyBorder="1" applyAlignment="1">
      <alignment horizontal="center" vertical="center" wrapText="1" readingOrder="1"/>
    </xf>
    <xf numFmtId="0" fontId="41" fillId="23" borderId="43" xfId="42" applyFont="1" applyFill="1" applyBorder="1" applyAlignment="1">
      <alignment horizontal="center" vertical="center" wrapText="1" readingOrder="1"/>
    </xf>
    <xf numFmtId="0" fontId="41" fillId="23" borderId="44" xfId="42" applyFont="1" applyFill="1" applyBorder="1" applyAlignment="1">
      <alignment horizontal="center" vertical="center" wrapText="1" readingOrder="1"/>
    </xf>
    <xf numFmtId="0" fontId="41" fillId="23" borderId="45" xfId="42" applyFont="1" applyFill="1" applyBorder="1" applyAlignment="1">
      <alignment horizontal="center" vertical="center" wrapText="1" readingOrder="1"/>
    </xf>
    <xf numFmtId="0" fontId="41" fillId="23" borderId="0" xfId="42" applyFont="1" applyFill="1" applyBorder="1" applyAlignment="1">
      <alignment horizontal="center" vertical="center" wrapText="1" readingOrder="1"/>
    </xf>
    <xf numFmtId="0" fontId="41" fillId="23" borderId="46" xfId="42" applyFont="1" applyFill="1" applyBorder="1" applyAlignment="1">
      <alignment horizontal="center" vertical="center" wrapText="1" readingOrder="1"/>
    </xf>
    <xf numFmtId="0" fontId="41" fillId="23" borderId="39" xfId="42" applyFont="1" applyFill="1" applyBorder="1" applyAlignment="1">
      <alignment horizontal="center" vertical="center" wrapText="1" readingOrder="1"/>
    </xf>
    <xf numFmtId="0" fontId="41" fillId="23" borderId="40" xfId="42" applyFont="1" applyFill="1" applyBorder="1" applyAlignment="1">
      <alignment horizontal="center" vertical="center" wrapText="1" readingOrder="1"/>
    </xf>
    <xf numFmtId="0" fontId="41" fillId="23" borderId="41" xfId="42" applyFont="1" applyFill="1" applyBorder="1" applyAlignment="1">
      <alignment horizontal="center" vertical="center" wrapText="1" readingOrder="1"/>
    </xf>
    <xf numFmtId="4" fontId="51" fillId="0" borderId="72" xfId="42" applyNumberFormat="1" applyFont="1" applyBorder="1" applyAlignment="1">
      <alignment horizontal="center" vertical="center" wrapText="1" readingOrder="1"/>
    </xf>
    <xf numFmtId="4" fontId="51" fillId="0" borderId="59" xfId="42" applyNumberFormat="1" applyFont="1" applyBorder="1" applyAlignment="1">
      <alignment horizontal="center" vertical="center" wrapText="1" readingOrder="1"/>
    </xf>
    <xf numFmtId="167" fontId="44" fillId="0" borderId="6" xfId="20" applyNumberFormat="1" applyFont="1" applyBorder="1" applyAlignment="1">
      <alignment horizontal="center" vertical="center" wrapText="1" readingOrder="1"/>
    </xf>
    <xf numFmtId="167" fontId="44" fillId="0" borderId="108" xfId="20" applyNumberFormat="1" applyFont="1" applyBorder="1" applyAlignment="1">
      <alignment horizontal="center" vertical="center" wrapText="1" readingOrder="1"/>
    </xf>
    <xf numFmtId="4" fontId="38" fillId="23" borderId="113" xfId="42" applyNumberFormat="1" applyFont="1" applyFill="1" applyBorder="1" applyAlignment="1">
      <alignment horizontal="center" vertical="center" wrapText="1" readingOrder="1"/>
    </xf>
    <xf numFmtId="4" fontId="38" fillId="23" borderId="37" xfId="42" applyNumberFormat="1" applyFont="1" applyFill="1" applyBorder="1" applyAlignment="1">
      <alignment horizontal="center" vertical="center" wrapText="1" readingOrder="1"/>
    </xf>
    <xf numFmtId="4" fontId="38" fillId="23" borderId="66" xfId="42" applyNumberFormat="1" applyFont="1" applyFill="1" applyBorder="1" applyAlignment="1">
      <alignment horizontal="center" vertical="center" wrapText="1" readingOrder="1"/>
    </xf>
    <xf numFmtId="167" fontId="44" fillId="23" borderId="7" xfId="20" applyNumberFormat="1" applyFont="1" applyFill="1" applyBorder="1" applyAlignment="1">
      <alignment horizontal="center" vertical="center" wrapText="1" readingOrder="1"/>
    </xf>
    <xf numFmtId="167" fontId="44" fillId="23" borderId="75" xfId="20" applyNumberFormat="1" applyFont="1" applyFill="1" applyBorder="1" applyAlignment="1">
      <alignment horizontal="center" vertical="center" wrapText="1" readingOrder="1"/>
    </xf>
    <xf numFmtId="4" fontId="38" fillId="23" borderId="103" xfId="42" applyNumberFormat="1" applyFont="1" applyFill="1" applyBorder="1" applyAlignment="1">
      <alignment horizontal="center" vertical="center" wrapText="1" readingOrder="1"/>
    </xf>
    <xf numFmtId="4" fontId="38" fillId="23" borderId="38" xfId="42" applyNumberFormat="1" applyFont="1" applyFill="1" applyBorder="1" applyAlignment="1">
      <alignment horizontal="center" vertical="center" wrapText="1" readingOrder="1"/>
    </xf>
    <xf numFmtId="4" fontId="51" fillId="2" borderId="7" xfId="42" applyNumberFormat="1" applyFont="1" applyFill="1" applyBorder="1" applyAlignment="1">
      <alignment horizontal="center" vertical="center" wrapText="1" readingOrder="1"/>
    </xf>
    <xf numFmtId="4" fontId="51" fillId="2" borderId="11" xfId="42" applyNumberFormat="1" applyFont="1" applyFill="1" applyBorder="1" applyAlignment="1">
      <alignment horizontal="center" vertical="center" wrapText="1" readingOrder="1"/>
    </xf>
    <xf numFmtId="4" fontId="51" fillId="2" borderId="9" xfId="42" applyNumberFormat="1" applyFont="1" applyFill="1" applyBorder="1" applyAlignment="1">
      <alignment horizontal="center" vertical="center" wrapText="1" readingOrder="1"/>
    </xf>
    <xf numFmtId="4" fontId="38" fillId="2" borderId="114" xfId="42" applyNumberFormat="1" applyFont="1" applyFill="1" applyBorder="1" applyAlignment="1">
      <alignment horizontal="center" vertical="center" wrapText="1" readingOrder="1"/>
    </xf>
    <xf numFmtId="4" fontId="38" fillId="2" borderId="119" xfId="42" applyNumberFormat="1" applyFont="1" applyFill="1" applyBorder="1" applyAlignment="1">
      <alignment horizontal="center" vertical="center" wrapText="1" readingOrder="1"/>
    </xf>
    <xf numFmtId="167" fontId="44" fillId="2" borderId="59" xfId="20" applyNumberFormat="1" applyFont="1" applyFill="1" applyBorder="1" applyAlignment="1">
      <alignment horizontal="center" vertical="center" wrapText="1" readingOrder="1"/>
    </xf>
    <xf numFmtId="167" fontId="44" fillId="2" borderId="60" xfId="20" applyNumberFormat="1" applyFont="1" applyFill="1" applyBorder="1" applyAlignment="1">
      <alignment horizontal="center" vertical="center" wrapText="1" readingOrder="1"/>
    </xf>
    <xf numFmtId="4" fontId="51" fillId="2" borderId="101" xfId="42" applyNumberFormat="1" applyFont="1" applyFill="1" applyBorder="1" applyAlignment="1">
      <alignment horizontal="center" vertical="center" wrapText="1" readingOrder="1"/>
    </xf>
    <xf numFmtId="4" fontId="51" fillId="2" borderId="1" xfId="42" applyNumberFormat="1" applyFont="1" applyFill="1" applyBorder="1" applyAlignment="1">
      <alignment horizontal="center" vertical="center" wrapText="1" readingOrder="1"/>
    </xf>
    <xf numFmtId="167" fontId="44" fillId="0" borderId="73" xfId="20" applyNumberFormat="1" applyFont="1" applyBorder="1" applyAlignment="1">
      <alignment horizontal="center" vertical="center" wrapText="1" readingOrder="1"/>
    </xf>
    <xf numFmtId="167" fontId="44" fillId="0" borderId="107" xfId="20" applyNumberFormat="1" applyFont="1" applyBorder="1" applyAlignment="1">
      <alignment horizontal="center" vertical="center" wrapText="1" readingOrder="1"/>
    </xf>
    <xf numFmtId="165" fontId="32" fillId="22" borderId="72" xfId="42" applyNumberFormat="1" applyFont="1" applyFill="1" applyBorder="1" applyAlignment="1">
      <alignment horizontal="center" vertical="center" wrapText="1"/>
    </xf>
    <xf numFmtId="165" fontId="32" fillId="22" borderId="59" xfId="42" applyNumberFormat="1" applyFont="1" applyFill="1" applyBorder="1" applyAlignment="1">
      <alignment horizontal="center" vertical="center" wrapText="1"/>
    </xf>
    <xf numFmtId="165" fontId="32" fillId="22" borderId="60" xfId="42" applyNumberFormat="1" applyFont="1" applyFill="1" applyBorder="1" applyAlignment="1">
      <alignment horizontal="center" vertical="center" wrapText="1"/>
    </xf>
    <xf numFmtId="165" fontId="32" fillId="22" borderId="35" xfId="42" applyNumberFormat="1" applyFont="1" applyFill="1" applyBorder="1" applyAlignment="1">
      <alignment horizontal="center" vertical="center" wrapText="1"/>
    </xf>
    <xf numFmtId="165" fontId="32" fillId="22" borderId="2" xfId="42" applyNumberFormat="1" applyFont="1" applyFill="1" applyBorder="1" applyAlignment="1">
      <alignment horizontal="center" vertical="center" wrapText="1"/>
    </xf>
    <xf numFmtId="165" fontId="32" fillId="22" borderId="62" xfId="42" applyNumberFormat="1" applyFont="1" applyFill="1" applyBorder="1" applyAlignment="1">
      <alignment horizontal="center" vertical="center" wrapText="1"/>
    </xf>
    <xf numFmtId="165" fontId="32" fillId="22" borderId="103" xfId="42" applyNumberFormat="1" applyFont="1" applyFill="1" applyBorder="1" applyAlignment="1">
      <alignment horizontal="center" vertical="center" wrapText="1"/>
    </xf>
    <xf numFmtId="165" fontId="32" fillId="22" borderId="38" xfId="42" applyNumberFormat="1" applyFont="1" applyFill="1" applyBorder="1" applyAlignment="1">
      <alignment horizontal="center" vertical="center" wrapText="1"/>
    </xf>
    <xf numFmtId="165" fontId="32" fillId="22" borderId="65" xfId="42" applyNumberFormat="1" applyFont="1" applyFill="1" applyBorder="1" applyAlignment="1">
      <alignment horizontal="center" vertical="center" wrapText="1"/>
    </xf>
    <xf numFmtId="4" fontId="38" fillId="23" borderId="5" xfId="42" applyNumberFormat="1" applyFont="1" applyFill="1" applyBorder="1" applyAlignment="1">
      <alignment horizontal="center" vertical="center" wrapText="1" readingOrder="1"/>
    </xf>
    <xf numFmtId="4" fontId="38" fillId="23" borderId="117" xfId="42" applyNumberFormat="1" applyFont="1" applyFill="1" applyBorder="1" applyAlignment="1">
      <alignment horizontal="center" vertical="center" wrapText="1" readingOrder="1"/>
    </xf>
    <xf numFmtId="4" fontId="38" fillId="23" borderId="118" xfId="42" applyNumberFormat="1" applyFont="1" applyFill="1" applyBorder="1" applyAlignment="1">
      <alignment horizontal="center" vertical="center" wrapText="1" readingOrder="1"/>
    </xf>
    <xf numFmtId="167" fontId="44" fillId="23" borderId="5" xfId="20" applyNumberFormat="1" applyFont="1" applyFill="1" applyBorder="1" applyAlignment="1">
      <alignment horizontal="center" vertical="center" wrapText="1" readingOrder="1"/>
    </xf>
    <xf numFmtId="167" fontId="44" fillId="23" borderId="34" xfId="20" applyNumberFormat="1" applyFont="1" applyFill="1" applyBorder="1" applyAlignment="1">
      <alignment horizontal="center" vertical="center" wrapText="1" readingOrder="1"/>
    </xf>
    <xf numFmtId="0" fontId="19" fillId="0" borderId="72" xfId="38" applyFont="1" applyBorder="1" applyAlignment="1">
      <alignment horizontal="left" vertical="top" wrapText="1"/>
    </xf>
    <xf numFmtId="0" fontId="19" fillId="0" borderId="59" xfId="38" applyFont="1" applyBorder="1" applyAlignment="1">
      <alignment horizontal="left" vertical="top"/>
    </xf>
    <xf numFmtId="0" fontId="19" fillId="0" borderId="60" xfId="38" applyFont="1" applyBorder="1" applyAlignment="1">
      <alignment horizontal="left" vertical="top"/>
    </xf>
    <xf numFmtId="0" fontId="19" fillId="0" borderId="35" xfId="38" applyFont="1" applyBorder="1" applyAlignment="1">
      <alignment horizontal="left" vertical="top"/>
    </xf>
    <xf numFmtId="0" fontId="19" fillId="0" borderId="2" xfId="38" applyFont="1" applyBorder="1" applyAlignment="1">
      <alignment horizontal="left" vertical="top"/>
    </xf>
    <xf numFmtId="0" fontId="19" fillId="0" borderId="62" xfId="38" applyFont="1" applyBorder="1" applyAlignment="1">
      <alignment horizontal="left" vertical="top"/>
    </xf>
    <xf numFmtId="0" fontId="19" fillId="0" borderId="103" xfId="38" applyFont="1" applyBorder="1" applyAlignment="1">
      <alignment horizontal="left" vertical="top"/>
    </xf>
    <xf numFmtId="0" fontId="19" fillId="0" borderId="38" xfId="38" applyFont="1" applyBorder="1" applyAlignment="1">
      <alignment horizontal="left" vertical="top"/>
    </xf>
    <xf numFmtId="0" fontId="19" fillId="0" borderId="65" xfId="38" applyFont="1" applyBorder="1" applyAlignment="1">
      <alignment horizontal="left" vertical="top"/>
    </xf>
    <xf numFmtId="167" fontId="44" fillId="23" borderId="66" xfId="20" applyNumberFormat="1" applyFont="1" applyFill="1" applyBorder="1" applyAlignment="1">
      <alignment horizontal="center" vertical="center" wrapText="1" readingOrder="1"/>
    </xf>
    <xf numFmtId="167" fontId="44" fillId="23" borderId="112" xfId="20" applyNumberFormat="1" applyFont="1" applyFill="1" applyBorder="1" applyAlignment="1">
      <alignment horizontal="center" vertical="center" wrapText="1" readingOrder="1"/>
    </xf>
    <xf numFmtId="4" fontId="51" fillId="0" borderId="103" xfId="42" applyNumberFormat="1" applyFont="1" applyBorder="1" applyAlignment="1">
      <alignment horizontal="center" vertical="center" wrapText="1" readingOrder="1"/>
    </xf>
    <xf numFmtId="4" fontId="51" fillId="0" borderId="38" xfId="42" applyNumberFormat="1" applyFont="1" applyBorder="1" applyAlignment="1">
      <alignment horizontal="center" vertical="center" wrapText="1" readingOrder="1"/>
    </xf>
    <xf numFmtId="167" fontId="44" fillId="0" borderId="113" xfId="20" applyNumberFormat="1" applyFont="1" applyBorder="1" applyAlignment="1">
      <alignment horizontal="center" vertical="center" wrapText="1" readingOrder="1"/>
    </xf>
    <xf numFmtId="167" fontId="44" fillId="0" borderId="112" xfId="20" applyNumberFormat="1" applyFont="1" applyBorder="1" applyAlignment="1">
      <alignment horizontal="center" vertical="center" wrapText="1" readingOrder="1"/>
    </xf>
    <xf numFmtId="165" fontId="42" fillId="22" borderId="5" xfId="42" applyNumberFormat="1" applyFont="1" applyFill="1" applyBorder="1" applyAlignment="1">
      <alignment horizontal="center" vertical="center" wrapText="1"/>
    </xf>
    <xf numFmtId="165" fontId="42" fillId="22" borderId="33" xfId="42" applyNumberFormat="1" applyFont="1" applyFill="1" applyBorder="1" applyAlignment="1">
      <alignment horizontal="center" vertical="center" wrapText="1"/>
    </xf>
    <xf numFmtId="0" fontId="44" fillId="0" borderId="72" xfId="38" applyFont="1" applyBorder="1" applyAlignment="1">
      <alignment horizontal="left" vertical="top" wrapText="1" readingOrder="1"/>
    </xf>
    <xf numFmtId="0" fontId="44" fillId="0" borderId="59" xfId="38" applyFont="1" applyBorder="1" applyAlignment="1">
      <alignment horizontal="left" vertical="top" wrapText="1" readingOrder="1"/>
    </xf>
    <xf numFmtId="0" fontId="44" fillId="0" borderId="91" xfId="38" applyFont="1" applyBorder="1" applyAlignment="1">
      <alignment horizontal="left" vertical="top" wrapText="1" readingOrder="1"/>
    </xf>
    <xf numFmtId="0" fontId="44" fillId="0" borderId="101" xfId="38" applyFont="1" applyBorder="1" applyAlignment="1">
      <alignment horizontal="left" vertical="top" wrapText="1" readingOrder="1"/>
    </xf>
    <xf numFmtId="0" fontId="44" fillId="0" borderId="1" xfId="38" applyFont="1" applyBorder="1" applyAlignment="1">
      <alignment horizontal="left" vertical="top" wrapText="1" readingOrder="1"/>
    </xf>
    <xf numFmtId="0" fontId="44" fillId="0" borderId="50" xfId="38" applyFont="1" applyBorder="1" applyAlignment="1">
      <alignment horizontal="left" vertical="top" wrapText="1" readingOrder="1"/>
    </xf>
    <xf numFmtId="0" fontId="44" fillId="0" borderId="60" xfId="38" applyFont="1" applyBorder="1" applyAlignment="1">
      <alignment horizontal="left" vertical="top" wrapText="1" readingOrder="1"/>
    </xf>
    <xf numFmtId="0" fontId="44" fillId="0" borderId="103" xfId="38" applyFont="1" applyBorder="1" applyAlignment="1">
      <alignment horizontal="left" vertical="top" wrapText="1" readingOrder="1"/>
    </xf>
    <xf numFmtId="0" fontId="44" fillId="0" borderId="38" xfId="38" applyFont="1" applyBorder="1" applyAlignment="1">
      <alignment horizontal="left" vertical="top" wrapText="1" readingOrder="1"/>
    </xf>
    <xf numFmtId="0" fontId="44" fillId="0" borderId="65" xfId="38" applyFont="1" applyBorder="1" applyAlignment="1">
      <alignment horizontal="left" vertical="top" wrapText="1" readingOrder="1"/>
    </xf>
    <xf numFmtId="0" fontId="5" fillId="2" borderId="0" xfId="2" applyFont="1" applyFill="1" applyAlignment="1">
      <alignment horizontal="center" vertical="center"/>
    </xf>
    <xf numFmtId="0" fontId="8" fillId="2" borderId="0" xfId="0" applyFont="1" applyFill="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4" fillId="0" borderId="50" xfId="0" applyFont="1" applyBorder="1" applyAlignment="1">
      <alignment horizontal="center" vertical="center" wrapText="1"/>
    </xf>
    <xf numFmtId="0" fontId="14" fillId="0" borderId="51" xfId="0" applyFont="1" applyBorder="1" applyAlignment="1">
      <alignment horizontal="center" vertical="center" wrapText="1"/>
    </xf>
    <xf numFmtId="0" fontId="14" fillId="0" borderId="71" xfId="0" applyFont="1" applyBorder="1" applyAlignment="1">
      <alignment horizontal="center" vertical="center" wrapText="1"/>
    </xf>
    <xf numFmtId="0" fontId="14" fillId="0" borderId="97"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71" xfId="0" applyFont="1" applyBorder="1" applyAlignment="1">
      <alignment horizontal="center" vertical="center" wrapText="1"/>
    </xf>
    <xf numFmtId="0" fontId="15" fillId="0" borderId="97"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44" fontId="61" fillId="7" borderId="9" xfId="37" applyFont="1" applyFill="1" applyBorder="1" applyAlignment="1">
      <alignment horizontal="center" vertical="center"/>
    </xf>
    <xf numFmtId="44" fontId="61" fillId="7" borderId="10" xfId="37" applyFont="1" applyFill="1" applyBorder="1" applyAlignment="1">
      <alignment horizontal="center" vertical="center"/>
    </xf>
    <xf numFmtId="44" fontId="61" fillId="7" borderId="11" xfId="37" applyFont="1" applyFill="1" applyBorder="1" applyAlignment="1">
      <alignment horizontal="center" vertical="center"/>
    </xf>
    <xf numFmtId="44" fontId="61" fillId="8" borderId="9" xfId="37" applyFont="1" applyFill="1" applyBorder="1" applyAlignment="1">
      <alignment horizontal="center" vertical="center"/>
    </xf>
    <xf numFmtId="44" fontId="61" fillId="8" borderId="10" xfId="37" applyFont="1" applyFill="1" applyBorder="1" applyAlignment="1">
      <alignment horizontal="center" vertical="center"/>
    </xf>
    <xf numFmtId="44" fontId="61" fillId="8" borderId="11" xfId="37" applyFont="1" applyFill="1" applyBorder="1" applyAlignment="1">
      <alignment horizontal="center" vertical="center"/>
    </xf>
    <xf numFmtId="0" fontId="13" fillId="0" borderId="35" xfId="0" applyFont="1" applyBorder="1" applyAlignment="1">
      <alignment horizontal="left" vertical="center" wrapText="1"/>
    </xf>
    <xf numFmtId="0" fontId="13" fillId="0" borderId="2" xfId="0" applyFont="1" applyBorder="1" applyAlignment="1">
      <alignment horizontal="left" vertical="center" wrapText="1"/>
    </xf>
    <xf numFmtId="0" fontId="13" fillId="0" borderId="2" xfId="0" applyFont="1" applyBorder="1" applyAlignment="1">
      <alignment horizontal="center" vertical="center" wrapText="1"/>
    </xf>
    <xf numFmtId="44" fontId="61" fillId="9" borderId="2" xfId="37" applyFont="1" applyFill="1" applyBorder="1" applyAlignment="1">
      <alignment horizontal="right" vertical="center"/>
    </xf>
    <xf numFmtId="0" fontId="17" fillId="2" borderId="66" xfId="2" applyFont="1" applyFill="1" applyBorder="1" applyAlignment="1">
      <alignment horizontal="center"/>
    </xf>
    <xf numFmtId="0" fontId="17" fillId="2" borderId="36" xfId="2" applyFont="1" applyFill="1" applyBorder="1" applyAlignment="1">
      <alignment horizontal="center"/>
    </xf>
    <xf numFmtId="0" fontId="17" fillId="2" borderId="37" xfId="2" applyFont="1" applyFill="1" applyBorder="1" applyAlignment="1">
      <alignment horizontal="center"/>
    </xf>
    <xf numFmtId="44" fontId="61" fillId="47" borderId="9" xfId="37" applyFont="1" applyFill="1" applyBorder="1" applyAlignment="1">
      <alignment horizontal="center" vertical="center"/>
    </xf>
    <xf numFmtId="44" fontId="61" fillId="47" borderId="10" xfId="37" applyFont="1" applyFill="1" applyBorder="1" applyAlignment="1">
      <alignment horizontal="center" vertical="center"/>
    </xf>
    <xf numFmtId="44" fontId="61" fillId="47" borderId="11" xfId="37" applyFont="1" applyFill="1" applyBorder="1" applyAlignment="1">
      <alignment horizontal="center" vertical="center"/>
    </xf>
    <xf numFmtId="0" fontId="17" fillId="2" borderId="38" xfId="2" applyFont="1" applyFill="1" applyBorder="1" applyAlignment="1">
      <alignment horizontal="center"/>
    </xf>
    <xf numFmtId="0" fontId="18" fillId="2" borderId="38" xfId="2" applyFont="1" applyFill="1" applyBorder="1" applyAlignment="1">
      <alignment horizontal="center"/>
    </xf>
    <xf numFmtId="44" fontId="18" fillId="2" borderId="66" xfId="2" applyNumberFormat="1" applyFont="1" applyFill="1" applyBorder="1" applyAlignment="1">
      <alignment horizontal="center" vertical="center"/>
    </xf>
    <xf numFmtId="44" fontId="18" fillId="2" borderId="36" xfId="2" applyNumberFormat="1" applyFont="1" applyFill="1" applyBorder="1" applyAlignment="1">
      <alignment horizontal="center" vertical="center"/>
    </xf>
    <xf numFmtId="44" fontId="18" fillId="2" borderId="37" xfId="2" applyNumberFormat="1" applyFont="1" applyFill="1" applyBorder="1" applyAlignment="1">
      <alignment horizontal="center" vertical="center"/>
    </xf>
  </cellXfs>
  <cellStyles count="60">
    <cellStyle name="Excel Built-in Normal" xfId="12" xr:uid="{00000000-0005-0000-0000-000000000000}"/>
    <cellStyle name="Millares 10" xfId="43" xr:uid="{3DA054C2-78B8-49B3-BF7C-7BDA0006CFDD}"/>
    <cellStyle name="Millares 10 2" xfId="52" xr:uid="{517EE5BE-4567-42D1-BEE3-9A91E38BB982}"/>
    <cellStyle name="Millares 10 3" xfId="59" xr:uid="{809C1D60-858A-4930-8FA9-D510D9FF38B8}"/>
    <cellStyle name="Millares 2" xfId="14" xr:uid="{00000000-0005-0000-0000-000001000000}"/>
    <cellStyle name="Millares 2 2" xfId="23" xr:uid="{00000000-0005-0000-0000-000002000000}"/>
    <cellStyle name="Millares 2 2 2" xfId="50" xr:uid="{7F40DC42-75DC-4B12-A93D-2F10EA88A05E}"/>
    <cellStyle name="Millares 2 2 3" xfId="57" xr:uid="{6A9D1767-2CAF-4E3A-B002-E1A83A5703B2}"/>
    <cellStyle name="Millares 2 3" xfId="46" xr:uid="{59915C8C-2527-4E28-B694-4D90A3AF98DE}"/>
    <cellStyle name="Millares 2 4" xfId="54" xr:uid="{9BAFF455-0ED3-463F-907B-31278BAE4389}"/>
    <cellStyle name="Millares 3" xfId="19" xr:uid="{00000000-0005-0000-0000-000003000000}"/>
    <cellStyle name="Millares 3 2" xfId="48" xr:uid="{49F83F0A-C157-4CC8-BDB2-8AE64EBE91C4}"/>
    <cellStyle name="Millares 3 3" xfId="55" xr:uid="{A36D907C-8105-49CC-93FA-9DA04A8B6832}"/>
    <cellStyle name="Moneda" xfId="37" builtinId="4"/>
    <cellStyle name="Moneda 13" xfId="32" xr:uid="{AA0A5148-5BD0-4229-94B5-E3D659917DB0}"/>
    <cellStyle name="Moneda 13 2" xfId="51" xr:uid="{CE83E2A8-11DF-43B5-8D84-087B9F5AA700}"/>
    <cellStyle name="Moneda 13 3" xfId="58" xr:uid="{8EC46EE1-03E4-418F-9CBC-F4AB5B2FC12B}"/>
    <cellStyle name="Moneda 2" xfId="22" xr:uid="{00000000-0005-0000-0000-000005000000}"/>
    <cellStyle name="Moneda 2 2" xfId="49" xr:uid="{C3B36803-AEE5-447D-B32F-DB019D7D75C4}"/>
    <cellStyle name="Moneda 2 3" xfId="56" xr:uid="{5F949F36-EE09-493B-98B6-862C5F95B3C5}"/>
    <cellStyle name="Normal" xfId="0" builtinId="0"/>
    <cellStyle name="Normal 10 2" xfId="34" xr:uid="{A63CC957-A962-47FA-95F7-472982E572B8}"/>
    <cellStyle name="Normal 11" xfId="27" xr:uid="{00000000-0005-0000-0000-000007000000}"/>
    <cellStyle name="Normal 14" xfId="25" xr:uid="{00000000-0005-0000-0000-000008000000}"/>
    <cellStyle name="Normal 16" xfId="42" xr:uid="{83C0A2D7-7D59-40E1-AB10-07B5FE171B52}"/>
    <cellStyle name="Normal 16 2" xfId="53" xr:uid="{746FE6C5-6D99-4D6A-84CE-4754AFA0B834}"/>
    <cellStyle name="Normal 16 2 2" xfId="10" xr:uid="{00000000-0005-0000-0000-000009000000}"/>
    <cellStyle name="Normal 2" xfId="16" xr:uid="{00000000-0005-0000-0000-00000A000000}"/>
    <cellStyle name="Normal 2 2" xfId="28" xr:uid="{00000000-0005-0000-0000-00000B000000}"/>
    <cellStyle name="Normal 2 2 2 2 2" xfId="11" xr:uid="{00000000-0005-0000-0000-00000C000000}"/>
    <cellStyle name="Normal 2 3" xfId="41" xr:uid="{ED930121-E7DF-4B44-987D-27B5865EAE1D}"/>
    <cellStyle name="Normal 2 4" xfId="45" xr:uid="{F57EBA8A-4293-4441-AA3C-E218D8310A7F}"/>
    <cellStyle name="Normal 2 6" xfId="4" xr:uid="{00000000-0005-0000-0000-00000D000000}"/>
    <cellStyle name="Normal 22" xfId="26" xr:uid="{00000000-0005-0000-0000-00000E000000}"/>
    <cellStyle name="Normal 24" xfId="24" xr:uid="{00000000-0005-0000-0000-00000F000000}"/>
    <cellStyle name="Normal 3" xfId="5" xr:uid="{00000000-0005-0000-0000-000010000000}"/>
    <cellStyle name="Normal 3 2" xfId="17" xr:uid="{00000000-0005-0000-0000-000011000000}"/>
    <cellStyle name="Normal 3 2 2" xfId="21" xr:uid="{00000000-0005-0000-0000-000012000000}"/>
    <cellStyle name="Normal 30" xfId="35" xr:uid="{57CB1D87-F858-4A24-B4AA-9B7C484F4031}"/>
    <cellStyle name="Normal 30 2" xfId="39" xr:uid="{DB671AEA-CF3C-442B-A247-C8F660A40313}"/>
    <cellStyle name="Normal 33" xfId="36" xr:uid="{8FFD7190-4F17-4D52-8DC5-1180415827E7}"/>
    <cellStyle name="Normal 33 2" xfId="40" xr:uid="{6A713799-3598-45F8-9BF0-73A07A838FE1}"/>
    <cellStyle name="Normal 4" xfId="3" xr:uid="{00000000-0005-0000-0000-000013000000}"/>
    <cellStyle name="Normal 5" xfId="15" xr:uid="{00000000-0005-0000-0000-000014000000}"/>
    <cellStyle name="Normal 5 2" xfId="47" xr:uid="{8DA6FBFA-11D8-4F68-9FEB-96DCD4C57940}"/>
    <cellStyle name="Normal 5 2 2" xfId="6" xr:uid="{00000000-0005-0000-0000-000015000000}"/>
    <cellStyle name="Normal 5 3" xfId="2" xr:uid="{00000000-0005-0000-0000-000016000000}"/>
    <cellStyle name="Normal 5 3 13" xfId="29" xr:uid="{1BEF01DA-ABFA-4AC1-A4B1-D38B8259E238}"/>
    <cellStyle name="Normal 5 3 15" xfId="44" xr:uid="{D756A4A2-61C8-4585-AF39-833B181211AC}"/>
    <cellStyle name="Normal 5 3 5 4" xfId="30" xr:uid="{C1DB5EA6-3FD4-4CFB-8CD8-4BB58441C9ED}"/>
    <cellStyle name="Normal 6" xfId="18" xr:uid="{00000000-0005-0000-0000-000017000000}"/>
    <cellStyle name="Normal 6 2" xfId="7" xr:uid="{00000000-0005-0000-0000-000018000000}"/>
    <cellStyle name="Normal 6 2 2" xfId="33" xr:uid="{EC7FEFBC-4B92-4FE0-8986-8436F7CA302B}"/>
    <cellStyle name="Normal 7" xfId="31" xr:uid="{3C08555E-355A-4F59-8D42-D0E30F922DA7}"/>
    <cellStyle name="Normal 7 2" xfId="38" xr:uid="{6192FEDF-AB1E-48BD-920D-DD285B7C46EC}"/>
    <cellStyle name="Normal 8 2" xfId="1" xr:uid="{00000000-0005-0000-0000-000019000000}"/>
    <cellStyle name="Normal 8 3" xfId="8" xr:uid="{00000000-0005-0000-0000-00001A000000}"/>
    <cellStyle name="Normal 9 2" xfId="9" xr:uid="{00000000-0005-0000-0000-00001B000000}"/>
    <cellStyle name="Porcentaje 2" xfId="13" xr:uid="{00000000-0005-0000-0000-00001D000000}"/>
    <cellStyle name="Porcentaje 3" xfId="20" xr:uid="{00000000-0005-0000-0000-00001E000000}"/>
  </cellStyles>
  <dxfs count="0"/>
  <tableStyles count="0" defaultTableStyle="TableStyleMedium2" defaultPivotStyle="PivotStyleLight16"/>
  <colors>
    <mruColors>
      <color rgb="FFFFCC99"/>
      <color rgb="FF8D0505"/>
      <color rgb="FF6C0000"/>
      <color rgb="FF9E0000"/>
      <color rgb="FFFFE7E7"/>
      <color rgb="FFFFD9D9"/>
      <color rgb="FFFFC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microsoft.com/office/2007/relationships/hdphoto" Target="../media/hdphoto1.wdp"/><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4.png"/><Relationship Id="rId5" Type="http://schemas.openxmlformats.org/officeDocument/2006/relationships/image" Target="../media/image13.png"/><Relationship Id="rId4"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jp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11.png"/><Relationship Id="rId4" Type="http://schemas.openxmlformats.org/officeDocument/2006/relationships/image" Target="../media/image16.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2</xdr:col>
      <xdr:colOff>97455</xdr:colOff>
      <xdr:row>24</xdr:row>
      <xdr:rowOff>21292</xdr:rowOff>
    </xdr:from>
    <xdr:to>
      <xdr:col>10</xdr:col>
      <xdr:colOff>727117</xdr:colOff>
      <xdr:row>27</xdr:row>
      <xdr:rowOff>41502</xdr:rowOff>
    </xdr:to>
    <xdr:sp macro="" textlink="">
      <xdr:nvSpPr>
        <xdr:cNvPr id="2" name="Rectangle 21">
          <a:extLst>
            <a:ext uri="{FF2B5EF4-FFF2-40B4-BE49-F238E27FC236}">
              <a16:creationId xmlns:a16="http://schemas.microsoft.com/office/drawing/2014/main" id="{7FEE765B-FB47-4F40-9244-1CD4979F0012}"/>
            </a:ext>
          </a:extLst>
        </xdr:cNvPr>
        <xdr:cNvSpPr>
          <a:spLocks noChangeArrowheads="1"/>
        </xdr:cNvSpPr>
      </xdr:nvSpPr>
      <xdr:spPr bwMode="auto">
        <a:xfrm>
          <a:off x="1402380" y="5469592"/>
          <a:ext cx="6725662" cy="591710"/>
        </a:xfrm>
        <a:prstGeom prst="rect">
          <a:avLst/>
        </a:prstGeom>
        <a:noFill/>
        <a:ln>
          <a:headEnd/>
          <a:tailEnd/>
        </a:ln>
      </xdr:spPr>
      <xdr:style>
        <a:lnRef idx="0">
          <a:schemeClr val="accent3"/>
        </a:lnRef>
        <a:fillRef idx="3">
          <a:schemeClr val="accent3"/>
        </a:fillRef>
        <a:effectRef idx="3">
          <a:schemeClr val="accent3"/>
        </a:effectRef>
        <a:fontRef idx="minor">
          <a:schemeClr val="lt1"/>
        </a:fontRef>
      </xdr:style>
      <xdr:txBody>
        <a:bodyPr vertOverflow="clip" wrap="square" lIns="91440" tIns="45720" rIns="91440" bIns="45720" anchor="t" upright="1">
          <a:scene3d>
            <a:camera prst="orthographicFront"/>
            <a:lightRig rig="flat" dir="t">
              <a:rot lat="0" lon="0" rev="18900000"/>
            </a:lightRig>
          </a:scene3d>
          <a:sp3d extrusionH="31750" contourW="6350" prstMaterial="powder">
            <a:bevelT w="19050" h="19050" prst="angle"/>
            <a:contourClr>
              <a:schemeClr val="accent3">
                <a:tint val="100000"/>
                <a:shade val="100000"/>
                <a:satMod val="100000"/>
                <a:hueMod val="100000"/>
              </a:schemeClr>
            </a:contourClr>
          </a:sp3d>
        </a:bodyPr>
        <a:lstStyle/>
        <a:p>
          <a:pPr algn="ctr" rtl="0">
            <a:defRPr sz="1000"/>
          </a:pPr>
          <a:r>
            <a:rPr lang="es-ES" sz="1600" b="1" i="0" u="none" strike="noStrike" cap="none" spc="0" baseline="0">
              <a:ln w="17780" cmpd="sng">
                <a:solidFill>
                  <a:srgbClr val="FFFFFF"/>
                </a:solidFill>
                <a:prstDash val="solid"/>
                <a:miter lim="800000"/>
              </a:ln>
              <a:solidFill>
                <a:srgbClr val="009242"/>
              </a:solidFill>
              <a:effectLst>
                <a:outerShdw blurRad="50800" algn="tl" rotWithShape="0">
                  <a:srgbClr val="000000"/>
                </a:outerShdw>
              </a:effectLst>
              <a:latin typeface="Arial"/>
              <a:cs typeface="Arial"/>
            </a:rPr>
            <a:t>"Programa de Formación de Profesionales Técnico Bachiller</a:t>
          </a:r>
          <a:r>
            <a:rPr lang="es-ES" sz="1800" b="1" i="0" u="none" strike="noStrike" cap="none" spc="0" baseline="0">
              <a:ln w="17780" cmpd="sng">
                <a:solidFill>
                  <a:srgbClr val="FFFFFF"/>
                </a:solidFill>
                <a:prstDash val="solid"/>
                <a:miter lim="800000"/>
              </a:ln>
              <a:solidFill>
                <a:srgbClr val="009242"/>
              </a:solidFill>
              <a:effectLst>
                <a:outerShdw blurRad="50800" algn="tl" rotWithShape="0">
                  <a:srgbClr val="000000"/>
                </a:outerShdw>
              </a:effectLst>
              <a:latin typeface="Arial"/>
              <a:cs typeface="Arial"/>
            </a:rPr>
            <a:t>"</a:t>
          </a:r>
          <a:endParaRPr lang="es-ES" sz="2000" b="1" i="0" u="none" strike="noStrike" cap="none" spc="0" baseline="0">
            <a:ln/>
            <a:solidFill>
              <a:schemeClr val="accent3"/>
            </a:solidFill>
            <a:effectLst/>
            <a:latin typeface="Arial"/>
            <a:cs typeface="Arial"/>
          </a:endParaRPr>
        </a:p>
      </xdr:txBody>
    </xdr:sp>
    <xdr:clientData/>
  </xdr:twoCellAnchor>
  <xdr:twoCellAnchor editAs="oneCell">
    <xdr:from>
      <xdr:col>1</xdr:col>
      <xdr:colOff>596620</xdr:colOff>
      <xdr:row>2</xdr:row>
      <xdr:rowOff>65838</xdr:rowOff>
    </xdr:from>
    <xdr:to>
      <xdr:col>5</xdr:col>
      <xdr:colOff>175427</xdr:colOff>
      <xdr:row>6</xdr:row>
      <xdr:rowOff>150412</xdr:rowOff>
    </xdr:to>
    <xdr:pic>
      <xdr:nvPicPr>
        <xdr:cNvPr id="3" name="Imagen 3">
          <a:extLst>
            <a:ext uri="{FF2B5EF4-FFF2-40B4-BE49-F238E27FC236}">
              <a16:creationId xmlns:a16="http://schemas.microsoft.com/office/drawing/2014/main" id="{D6E9843C-1360-4686-B17D-112F27D8AF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9545" y="646863"/>
          <a:ext cx="2626807" cy="846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147690</xdr:colOff>
      <xdr:row>2</xdr:row>
      <xdr:rowOff>31401</xdr:rowOff>
    </xdr:from>
    <xdr:to>
      <xdr:col>7</xdr:col>
      <xdr:colOff>462015</xdr:colOff>
      <xdr:row>7</xdr:row>
      <xdr:rowOff>4920</xdr:rowOff>
    </xdr:to>
    <xdr:pic>
      <xdr:nvPicPr>
        <xdr:cNvPr id="4" name="Imagen 6">
          <a:extLst>
            <a:ext uri="{FF2B5EF4-FFF2-40B4-BE49-F238E27FC236}">
              <a16:creationId xmlns:a16="http://schemas.microsoft.com/office/drawing/2014/main" id="{84EB3509-2B78-447C-8DC4-E2730824E57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13342"/>
        <a:stretch>
          <a:fillRect/>
        </a:stretch>
      </xdr:blipFill>
      <xdr:spPr bwMode="auto">
        <a:xfrm>
          <a:off x="4500615" y="612426"/>
          <a:ext cx="1076325" cy="9260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583851</xdr:colOff>
      <xdr:row>2</xdr:row>
      <xdr:rowOff>185685</xdr:rowOff>
    </xdr:from>
    <xdr:to>
      <xdr:col>12</xdr:col>
      <xdr:colOff>333086</xdr:colOff>
      <xdr:row>6</xdr:row>
      <xdr:rowOff>90436</xdr:rowOff>
    </xdr:to>
    <xdr:pic>
      <xdr:nvPicPr>
        <xdr:cNvPr id="5" name="Imagen 4">
          <a:extLst>
            <a:ext uri="{FF2B5EF4-FFF2-40B4-BE49-F238E27FC236}">
              <a16:creationId xmlns:a16="http://schemas.microsoft.com/office/drawing/2014/main" id="{D2EC302B-3499-4DB3-AD14-A8C24B4EAE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60776" y="766710"/>
          <a:ext cx="2797235" cy="666751"/>
        </a:xfrm>
        <a:prstGeom prst="rect">
          <a:avLst/>
        </a:prstGeom>
      </xdr:spPr>
    </xdr:pic>
    <xdr:clientData/>
  </xdr:twoCellAnchor>
  <xdr:twoCellAnchor editAs="oneCell">
    <xdr:from>
      <xdr:col>1</xdr:col>
      <xdr:colOff>152400</xdr:colOff>
      <xdr:row>27</xdr:row>
      <xdr:rowOff>76200</xdr:rowOff>
    </xdr:from>
    <xdr:to>
      <xdr:col>3</xdr:col>
      <xdr:colOff>224789</xdr:colOff>
      <xdr:row>30</xdr:row>
      <xdr:rowOff>157480</xdr:rowOff>
    </xdr:to>
    <xdr:pic>
      <xdr:nvPicPr>
        <xdr:cNvPr id="6" name="Imagen 5" descr="Imagen que contiene Interfaz de usuario gráfica&#10;&#10;Descripción generada automáticamente">
          <a:extLst>
            <a:ext uri="{FF2B5EF4-FFF2-40B4-BE49-F238E27FC236}">
              <a16:creationId xmlns:a16="http://schemas.microsoft.com/office/drawing/2014/main" id="{BFD8F35C-4A37-4B1E-B180-11D0F1A7DF1D}"/>
            </a:ext>
          </a:extLst>
        </xdr:cNvPr>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ackgroundRemoval t="87500" b="93852" l="6366" r="28170">
                      <a14:foregroundMark x1="6737" y1="91762" x2="6631" y2="93566"/>
                      <a14:foregroundMark x1="11088" y1="93033" x2="13793" y2="93320"/>
                      <a14:foregroundMark x1="21751" y1="89385" x2="22759" y2="90328"/>
                      <a14:foregroundMark x1="23554" y1="89426" x2="24032" y2="89426"/>
                      <a14:foregroundMark x1="25517" y1="89467" x2="26419" y2="90328"/>
                      <a14:foregroundMark x1="28117" y1="89180" x2="27321" y2="90246"/>
                      <a14:foregroundMark x1="23554" y1="91230" x2="26525" y2="91230"/>
                      <a14:foregroundMark x1="21645" y1="92172" x2="28170" y2="92213"/>
                      <a14:foregroundMark x1="21804" y1="93525" x2="28117" y2="93484"/>
                      <a14:foregroundMark x1="6525" y1="93893" x2="6525" y2="93893"/>
                      <a14:foregroundMark x1="8594" y1="87500" x2="9655" y2="87500"/>
                      <a14:foregroundMark x1="21645" y1="92336" x2="21698" y2="92541"/>
                      <a14:foregroundMark x1="24032" y1="92213" x2="24138" y2="92623"/>
                    </a14:backgroundRemoval>
                  </a14:imgEffect>
                </a14:imgLayer>
              </a14:imgProps>
            </a:ext>
            <a:ext uri="{28A0092B-C50C-407E-A947-70E740481C1C}">
              <a14:useLocalDpi xmlns:a14="http://schemas.microsoft.com/office/drawing/2010/main" val="0"/>
            </a:ext>
          </a:extLst>
        </a:blip>
        <a:srcRect l="4612" t="86939" r="71114" b="5277"/>
        <a:stretch/>
      </xdr:blipFill>
      <xdr:spPr bwMode="auto">
        <a:xfrm>
          <a:off x="695325" y="6096000"/>
          <a:ext cx="1596389" cy="66230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11</xdr:col>
      <xdr:colOff>466725</xdr:colOff>
      <xdr:row>26</xdr:row>
      <xdr:rowOff>180975</xdr:rowOff>
    </xdr:from>
    <xdr:to>
      <xdr:col>12</xdr:col>
      <xdr:colOff>495300</xdr:colOff>
      <xdr:row>31</xdr:row>
      <xdr:rowOff>74295</xdr:rowOff>
    </xdr:to>
    <xdr:pic>
      <xdr:nvPicPr>
        <xdr:cNvPr id="7" name="Imagen 6">
          <a:extLst>
            <a:ext uri="{FF2B5EF4-FFF2-40B4-BE49-F238E27FC236}">
              <a16:creationId xmlns:a16="http://schemas.microsoft.com/office/drawing/2014/main" id="{FA3D5D24-D056-42EC-A41F-7E388A0FB7CB}"/>
            </a:ext>
          </a:extLst>
        </xdr:cNvPr>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81816" t="2920" r="4650" b="85396"/>
        <a:stretch/>
      </xdr:blipFill>
      <xdr:spPr bwMode="auto">
        <a:xfrm>
          <a:off x="8629650" y="6010275"/>
          <a:ext cx="790575" cy="85534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8218</xdr:colOff>
      <xdr:row>3</xdr:row>
      <xdr:rowOff>41275</xdr:rowOff>
    </xdr:from>
    <xdr:to>
      <xdr:col>9</xdr:col>
      <xdr:colOff>742968</xdr:colOff>
      <xdr:row>109</xdr:row>
      <xdr:rowOff>26958</xdr:rowOff>
    </xdr:to>
    <xdr:sp macro="" textlink="" fLocksText="0">
      <xdr:nvSpPr>
        <xdr:cNvPr id="2" name="Text Box 1">
          <a:extLst>
            <a:ext uri="{FF2B5EF4-FFF2-40B4-BE49-F238E27FC236}">
              <a16:creationId xmlns:a16="http://schemas.microsoft.com/office/drawing/2014/main" id="{E3EAAD6A-00EE-4053-BF20-F7D8AD9156E9}"/>
            </a:ext>
          </a:extLst>
        </xdr:cNvPr>
        <xdr:cNvSpPr txBox="1">
          <a:spLocks noChangeArrowheads="1"/>
        </xdr:cNvSpPr>
      </xdr:nvSpPr>
      <xdr:spPr bwMode="auto">
        <a:xfrm>
          <a:off x="71119" y="1146534"/>
          <a:ext cx="6845127" cy="17130683"/>
        </a:xfrm>
        <a:prstGeom prst="rect">
          <a:avLst/>
        </a:prstGeom>
        <a:solidFill>
          <a:sysClr val="window" lastClr="FFFFFF"/>
        </a:solidFill>
        <a:ln w="9525">
          <a:solidFill>
            <a:srgbClr val="000000"/>
          </a:solidFill>
          <a:miter lim="800000"/>
          <a:headEnd/>
          <a:tailEnd/>
        </a:ln>
      </xdr:spPr>
      <xdr:txBody>
        <a:bodyPr vertOverflow="clip" wrap="square" lIns="27432" tIns="22860" rIns="27432" bIns="0" anchor="t" upright="1"/>
        <a:lstStyle/>
        <a:p>
          <a:pPr algn="just">
            <a:lnSpc>
              <a:spcPct val="107000"/>
            </a:lnSpc>
            <a:spcAft>
              <a:spcPts val="800"/>
            </a:spcAft>
          </a:pPr>
          <a:endParaRPr lang="es-419" sz="1400" b="1">
            <a:effectLst/>
            <a:latin typeface="Calibri" panose="020F0502020204030204" pitchFamily="34" charset="0"/>
            <a:ea typeface="Times New Roman" panose="02020603050405020304" pitchFamily="18" charset="0"/>
            <a:cs typeface="Calibri" panose="020F0502020204030204" pitchFamily="34" charset="0"/>
          </a:endParaRPr>
        </a:p>
        <a:p>
          <a:pPr algn="just">
            <a:lnSpc>
              <a:spcPct val="107000"/>
            </a:lnSpc>
            <a:spcAft>
              <a:spcPts val="800"/>
            </a:spcAft>
          </a:pPr>
          <a:r>
            <a:rPr lang="es-419" sz="1400" b="1">
              <a:effectLst/>
              <a:latin typeface="Calibri" panose="020F0502020204030204" pitchFamily="34" charset="0"/>
              <a:ea typeface="Times New Roman" panose="02020603050405020304" pitchFamily="18" charset="0"/>
              <a:cs typeface="Calibri" panose="020F0502020204030204" pitchFamily="34" charset="0"/>
            </a:rPr>
            <a:t>La Educación Técnica como Motor de Desarrollo y Movilidad Social: </a:t>
          </a:r>
        </a:p>
        <a:p>
          <a:pPr algn="ctr">
            <a:lnSpc>
              <a:spcPct val="107000"/>
            </a:lnSpc>
            <a:spcAft>
              <a:spcPts val="800"/>
            </a:spcAft>
          </a:pPr>
          <a:endParaRPr lang="es-419" sz="1400" b="1">
            <a:effectLst/>
            <a:latin typeface="Calibri" panose="020F0502020204030204" pitchFamily="34" charset="0"/>
            <a:ea typeface="Times New Roman" panose="02020603050405020304" pitchFamily="18" charset="0"/>
            <a:cs typeface="Calibri" panose="020F0502020204030204" pitchFamily="34" charset="0"/>
          </a:endParaRPr>
        </a:p>
        <a:p>
          <a:pPr algn="ctr">
            <a:lnSpc>
              <a:spcPct val="107000"/>
            </a:lnSpc>
            <a:spcAft>
              <a:spcPts val="800"/>
            </a:spcAft>
          </a:pPr>
          <a:r>
            <a:rPr lang="es-419" sz="1400" b="1">
              <a:effectLst/>
              <a:latin typeface="Calibri" panose="020F0502020204030204" pitchFamily="34" charset="0"/>
              <a:ea typeface="Times New Roman" panose="02020603050405020304" pitchFamily="18" charset="0"/>
              <a:cs typeface="Calibri" panose="020F0502020204030204" pitchFamily="34" charset="0"/>
            </a:rPr>
            <a:t>El Rol Estratégico de CONALEP</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En la actualidad, la educación constituye uno de los instrumentos más potentes del Estado para garantizar el desarrollo nacional. Bajo esta premisa, el gasto público en el sector no debe entenderse como un desembolso operativo, sino como una </a:t>
          </a:r>
          <a:r>
            <a:rPr lang="es-419" sz="1200" b="1">
              <a:effectLst/>
              <a:latin typeface="Calibri" panose="020F0502020204030204" pitchFamily="34" charset="0"/>
              <a:ea typeface="Times New Roman" panose="02020603050405020304" pitchFamily="18" charset="0"/>
              <a:cs typeface="Calibri" panose="020F0502020204030204" pitchFamily="34" charset="0"/>
            </a:rPr>
            <a:t>inversión estratégica de alto retorno</a:t>
          </a:r>
          <a:r>
            <a:rPr lang="es-419" sz="1200">
              <a:effectLst/>
              <a:latin typeface="Calibri" panose="020F0502020204030204" pitchFamily="34" charset="0"/>
              <a:ea typeface="Times New Roman" panose="02020603050405020304" pitchFamily="18" charset="0"/>
              <a:cs typeface="Calibri" panose="020F0502020204030204" pitchFamily="34" charset="0"/>
            </a:rPr>
            <a:t>. Es indiscutible que el fortalecimiento educativo es la piedra angular para el progreso de la nación; por ello, en años recientes se han consolidado estrategias orientadas a profesionalizar a la población, permitiéndole enfrentar con éxito la revolución científica y tecnológica en un entorno global altamente competitivo.</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b="1">
              <a:effectLst/>
              <a:latin typeface="Calibri" panose="020F0502020204030204" pitchFamily="34" charset="0"/>
              <a:ea typeface="Times New Roman" panose="02020603050405020304" pitchFamily="18" charset="0"/>
              <a:cs typeface="Calibri" panose="020F0502020204030204" pitchFamily="34" charset="0"/>
            </a:rPr>
            <a:t>Desafíos y Alineación con el Plan Nacional de Desarrollo (2022–2027)</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El Plan Nacional de Desarrollo identifica un fenómeno crítico: la vulnerabilidad de los jóvenes que no estudian ni trabajan, lo cual representa un costo humano, social y económico insostenible para el país. Existe una urgencia por mitigar la brecha entre la oferta educativa y las demandas del mercado laboral. Actualmente, una proporción considerable de egresados carece de las competencias y capacidades técnicas necesarias para una inserción laboral efectiva.</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Ante este escenario, es imperativo fortalecer las carreras de corte tecnológico, la capacitación práctica y la certificación de competencias laborales. Estas directrices son retomadas con rigor en el </a:t>
          </a:r>
          <a:r>
            <a:rPr lang="es-419" sz="1200" b="1">
              <a:effectLst/>
              <a:latin typeface="Calibri" panose="020F0502020204030204" pitchFamily="34" charset="0"/>
              <a:ea typeface="Times New Roman" panose="02020603050405020304" pitchFamily="18" charset="0"/>
              <a:cs typeface="Calibri" panose="020F0502020204030204" pitchFamily="34" charset="0"/>
            </a:rPr>
            <a:t>Programa Sectorial de Educación</a:t>
          </a:r>
          <a:r>
            <a:rPr lang="es-419" sz="1200">
              <a:effectLst/>
              <a:latin typeface="Calibri" panose="020F0502020204030204" pitchFamily="34" charset="0"/>
              <a:ea typeface="Times New Roman" panose="02020603050405020304" pitchFamily="18" charset="0"/>
              <a:cs typeface="Calibri" panose="020F0502020204030204" pitchFamily="34" charset="0"/>
            </a:rPr>
            <a:t>, que establece la cooperación "escuela-empresa" como el mecanismo idóneo para actualizar programas de estudio, elevar la empleabilidad y fomentar la innovación.</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b="1">
              <a:effectLst/>
              <a:latin typeface="Calibri" panose="020F0502020204030204" pitchFamily="34" charset="0"/>
              <a:ea typeface="Times New Roman" panose="02020603050405020304" pitchFamily="18" charset="0"/>
              <a:cs typeface="Calibri" panose="020F0502020204030204" pitchFamily="34" charset="0"/>
            </a:rPr>
            <a:t>Compromiso Institucional: El Caso de CONALEP Guerrero</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En estrecha alineación con el </a:t>
          </a:r>
          <a:r>
            <a:rPr lang="es-419" sz="1200" b="1">
              <a:effectLst/>
              <a:latin typeface="Calibri" panose="020F0502020204030204" pitchFamily="34" charset="0"/>
              <a:ea typeface="Times New Roman" panose="02020603050405020304" pitchFamily="18" charset="0"/>
              <a:cs typeface="Calibri" panose="020F0502020204030204" pitchFamily="34" charset="0"/>
            </a:rPr>
            <a:t>Plan Estatal de Desarrollo de Guerrero (2022–2027)</a:t>
          </a:r>
          <a:r>
            <a:rPr lang="es-419" sz="1200">
              <a:effectLst/>
              <a:latin typeface="Calibri" panose="020F0502020204030204" pitchFamily="34" charset="0"/>
              <a:ea typeface="Times New Roman" panose="02020603050405020304" pitchFamily="18" charset="0"/>
              <a:cs typeface="Calibri" panose="020F0502020204030204" pitchFamily="34" charset="0"/>
            </a:rPr>
            <a:t>, específicamente con el Eje 1: </a:t>
          </a:r>
          <a:r>
            <a:rPr lang="es-419" sz="1200" i="1">
              <a:effectLst/>
              <a:latin typeface="Calibri" panose="020F0502020204030204" pitchFamily="34" charset="0"/>
              <a:ea typeface="Times New Roman" panose="02020603050405020304" pitchFamily="18" charset="0"/>
              <a:cs typeface="Calibri" panose="020F0502020204030204" pitchFamily="34" charset="0"/>
            </a:rPr>
            <a:t>“Bienestar, Desarrollo Humano y Justicia Social”</a:t>
          </a:r>
          <a:r>
            <a:rPr lang="es-419" sz="1200">
              <a:effectLst/>
              <a:latin typeface="Calibri" panose="020F0502020204030204" pitchFamily="34" charset="0"/>
              <a:ea typeface="Times New Roman" panose="02020603050405020304" pitchFamily="18" charset="0"/>
              <a:cs typeface="Calibri" panose="020F0502020204030204" pitchFamily="34" charset="0"/>
            </a:rPr>
            <a:t>, el CONALEP Guerrero asume la responsabilidad de garantizar la educación como un derecho fundamental. Nuestra política pública, con un enfoque profundamente humano y sensible, busca asegurar una formación de excelencia, equitativa e inclusiva. El objetivo es claro: promover oportunidades de aprendizaje pertinentes en todos los niveles y modalidades del sistema, sirviendo como un eje articulador de la justicia social en el estado.</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Para materializar esta visión, el CONALEP se ha especializado en la formación de </a:t>
          </a:r>
          <a:r>
            <a:rPr lang="es-419" sz="1200" b="1">
              <a:effectLst/>
              <a:latin typeface="Calibri" panose="020F0502020204030204" pitchFamily="34" charset="0"/>
              <a:ea typeface="Times New Roman" panose="02020603050405020304" pitchFamily="18" charset="0"/>
              <a:cs typeface="Calibri" panose="020F0502020204030204" pitchFamily="34" charset="0"/>
            </a:rPr>
            <a:t>Profesionales Técnicos y Profesionales Técnicos-Bachiller</a:t>
          </a:r>
          <a:r>
            <a:rPr lang="es-419" sz="1200">
              <a:effectLst/>
              <a:latin typeface="Calibri" panose="020F0502020204030204" pitchFamily="34" charset="0"/>
              <a:ea typeface="Times New Roman" panose="02020603050405020304" pitchFamily="18" charset="0"/>
              <a:cs typeface="Calibri" panose="020F0502020204030204" pitchFamily="34" charset="0"/>
            </a:rPr>
            <a:t>. Nuestro modelo académico no solo permite el acceso a la educación superior, sino que integra los últimos avances tecnológicos para potenciar las habilidades del estudiante. Bajo un enfoque basado en competencias, el alumno es el protagonista en la construcción de su propio conocimiento, lo que le otorga la versatilidad necesaria para incorporarse al sector productivo, emprender proyectos propios o continuar su formación académica.</a:t>
          </a: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200">
            <a:effectLst/>
            <a:latin typeface="Calibri" panose="020F0502020204030204" pitchFamily="34" charset="0"/>
            <a:ea typeface="Calibri" panose="020F0502020204030204" pitchFamily="34" charset="0"/>
            <a:cs typeface="Calibri" panose="020F0502020204030204" pitchFamily="34" charset="0"/>
          </a:endParaRPr>
        </a:p>
        <a:p>
          <a:pPr algn="just">
            <a:lnSpc>
              <a:spcPct val="107000"/>
            </a:lnSpc>
            <a:spcAft>
              <a:spcPts val="800"/>
            </a:spcAft>
          </a:pP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b="1">
              <a:effectLst/>
              <a:latin typeface="Calibri" panose="020F0502020204030204" pitchFamily="34" charset="0"/>
              <a:ea typeface="Times New Roman" panose="02020603050405020304" pitchFamily="18" charset="0"/>
              <a:cs typeface="Calibri" panose="020F0502020204030204" pitchFamily="34" charset="0"/>
            </a:rPr>
            <a:t>Impacto Social y Resultados: Un Vehículo de Transformación</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Con 44 años de historia y una red que concentra el </a:t>
          </a:r>
          <a:r>
            <a:rPr lang="es-419" sz="1200" b="1">
              <a:effectLst/>
              <a:latin typeface="Calibri" panose="020F0502020204030204" pitchFamily="34" charset="0"/>
              <a:ea typeface="Times New Roman" panose="02020603050405020304" pitchFamily="18" charset="0"/>
              <a:cs typeface="Calibri" panose="020F0502020204030204" pitchFamily="34" charset="0"/>
            </a:rPr>
            <a:t>79% de la matrícula nacional</a:t>
          </a:r>
          <a:r>
            <a:rPr lang="es-419" sz="1200">
              <a:effectLst/>
              <a:latin typeface="Calibri" panose="020F0502020204030204" pitchFamily="34" charset="0"/>
              <a:ea typeface="Times New Roman" panose="02020603050405020304" pitchFamily="18" charset="0"/>
              <a:cs typeface="Calibri" panose="020F0502020204030204" pitchFamily="34" charset="0"/>
            </a:rPr>
            <a:t> en formación técnica, el CONALEP se consolida como la institución de educación media superior más relevante de México, habiendo entregado a la sociedad a más de 1.3 millones de egresados.</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El impacto social de la institución es profundo. Según datos demográficos de ingreso, el perfil de nuestros aspirantes refleja los desafíos del México real:</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800"/>
            </a:spcAft>
            <a:buSzPts val="1000"/>
            <a:buFont typeface="Symbol" panose="05050102010706020507" pitchFamily="18" charset="2"/>
            <a:buChar char=""/>
            <a:tabLst>
              <a:tab pos="457200" algn="l"/>
            </a:tabLst>
          </a:pPr>
          <a:r>
            <a:rPr lang="es-419" sz="1200">
              <a:effectLst/>
              <a:latin typeface="Calibri" panose="020F0502020204030204" pitchFamily="34" charset="0"/>
              <a:ea typeface="Times New Roman" panose="02020603050405020304" pitchFamily="18" charset="0"/>
              <a:cs typeface="Calibri" panose="020F0502020204030204" pitchFamily="34" charset="0"/>
            </a:rPr>
            <a:t>El </a:t>
          </a:r>
          <a:r>
            <a:rPr lang="es-419" sz="1200" b="1">
              <a:effectLst/>
              <a:latin typeface="Calibri" panose="020F0502020204030204" pitchFamily="34" charset="0"/>
              <a:ea typeface="Times New Roman" panose="02020603050405020304" pitchFamily="18" charset="0"/>
              <a:cs typeface="Calibri" panose="020F0502020204030204" pitchFamily="34" charset="0"/>
            </a:rPr>
            <a:t>70%</a:t>
          </a:r>
          <a:r>
            <a:rPr lang="es-419" sz="1200">
              <a:effectLst/>
              <a:latin typeface="Calibri" panose="020F0502020204030204" pitchFamily="34" charset="0"/>
              <a:ea typeface="Times New Roman" panose="02020603050405020304" pitchFamily="18" charset="0"/>
              <a:cs typeface="Calibri" panose="020F0502020204030204" pitchFamily="34" charset="0"/>
            </a:rPr>
            <a:t> proviene de familias con ingresos económicos reducidos.</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800"/>
            </a:spcAft>
            <a:buSzPts val="1000"/>
            <a:buFont typeface="Symbol" panose="05050102010706020507" pitchFamily="18" charset="2"/>
            <a:buChar char=""/>
            <a:tabLst>
              <a:tab pos="457200" algn="l"/>
            </a:tabLst>
          </a:pPr>
          <a:r>
            <a:rPr lang="es-419" sz="1200">
              <a:effectLst/>
              <a:latin typeface="Calibri" panose="020F0502020204030204" pitchFamily="34" charset="0"/>
              <a:ea typeface="Times New Roman" panose="02020603050405020304" pitchFamily="18" charset="0"/>
              <a:cs typeface="Calibri" panose="020F0502020204030204" pitchFamily="34" charset="0"/>
            </a:rPr>
            <a:t>El </a:t>
          </a:r>
          <a:r>
            <a:rPr lang="es-419" sz="1200" b="1">
              <a:effectLst/>
              <a:latin typeface="Calibri" panose="020F0502020204030204" pitchFamily="34" charset="0"/>
              <a:ea typeface="Times New Roman" panose="02020603050405020304" pitchFamily="18" charset="0"/>
              <a:cs typeface="Calibri" panose="020F0502020204030204" pitchFamily="34" charset="0"/>
            </a:rPr>
            <a:t>71%</a:t>
          </a:r>
          <a:r>
            <a:rPr lang="es-419" sz="1200">
              <a:effectLst/>
              <a:latin typeface="Calibri" panose="020F0502020204030204" pitchFamily="34" charset="0"/>
              <a:ea typeface="Times New Roman" panose="02020603050405020304" pitchFamily="18" charset="0"/>
              <a:cs typeface="Calibri" panose="020F0502020204030204" pitchFamily="34" charset="0"/>
            </a:rPr>
            <a:t> de los padres de familia cuenta únicamente con educación primaria.</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7000"/>
            </a:lnSpc>
            <a:spcAft>
              <a:spcPts val="800"/>
            </a:spcAft>
            <a:buSzPts val="1000"/>
            <a:buFont typeface="Symbol" panose="05050102010706020507" pitchFamily="18" charset="2"/>
            <a:buChar char=""/>
            <a:tabLst>
              <a:tab pos="457200" algn="l"/>
            </a:tabLst>
          </a:pPr>
          <a:r>
            <a:rPr lang="es-419" sz="1200">
              <a:effectLst/>
              <a:latin typeface="Calibri" panose="020F0502020204030204" pitchFamily="34" charset="0"/>
              <a:ea typeface="Times New Roman" panose="02020603050405020304" pitchFamily="18" charset="0"/>
              <a:cs typeface="Calibri" panose="020F0502020204030204" pitchFamily="34" charset="0"/>
            </a:rPr>
            <a:t>El </a:t>
          </a:r>
          <a:r>
            <a:rPr lang="es-419" sz="1200" b="1">
              <a:effectLst/>
              <a:latin typeface="Calibri" panose="020F0502020204030204" pitchFamily="34" charset="0"/>
              <a:ea typeface="Times New Roman" panose="02020603050405020304" pitchFamily="18" charset="0"/>
              <a:cs typeface="Calibri" panose="020F0502020204030204" pitchFamily="34" charset="0"/>
            </a:rPr>
            <a:t>80%</a:t>
          </a:r>
          <a:r>
            <a:rPr lang="es-419" sz="1200">
              <a:effectLst/>
              <a:latin typeface="Calibri" panose="020F0502020204030204" pitchFamily="34" charset="0"/>
              <a:ea typeface="Times New Roman" panose="02020603050405020304" pitchFamily="18" charset="0"/>
              <a:cs typeface="Calibri" panose="020F0502020204030204" pitchFamily="34" charset="0"/>
            </a:rPr>
            <a:t> de los estudiantes ha tenido un acceso limitado a la cultura escrita antes de su ingreso.</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a:effectLst/>
              <a:latin typeface="Calibri" panose="020F0502020204030204" pitchFamily="34" charset="0"/>
              <a:ea typeface="Times New Roman" panose="02020603050405020304" pitchFamily="18" charset="0"/>
              <a:cs typeface="Calibri" panose="020F0502020204030204" pitchFamily="34" charset="0"/>
            </a:rPr>
            <a:t>Bajo este contexto, la educación profesional técnica actúa como un </a:t>
          </a:r>
          <a:r>
            <a:rPr lang="es-419" sz="1200" b="1">
              <a:effectLst/>
              <a:latin typeface="Calibri" panose="020F0502020204030204" pitchFamily="34" charset="0"/>
              <a:ea typeface="Times New Roman" panose="02020603050405020304" pitchFamily="18" charset="0"/>
              <a:cs typeface="Calibri" panose="020F0502020204030204" pitchFamily="34" charset="0"/>
            </a:rPr>
            <a:t>vehículo de movilidad social ascendente</a:t>
          </a:r>
          <a:r>
            <a:rPr lang="es-419" sz="1200">
              <a:effectLst/>
              <a:latin typeface="Calibri" panose="020F0502020204030204" pitchFamily="34" charset="0"/>
              <a:ea typeface="Times New Roman" panose="02020603050405020304" pitchFamily="18" charset="0"/>
              <a:cs typeface="Calibri" panose="020F0502020204030204" pitchFamily="34" charset="0"/>
            </a:rPr>
            <a:t>. Al permitir que los jóvenes obtengan empleos remunerados y especializados al egresar, el CONALEP ha transformado directamente la calidad de vida de más de un millón de mexicanos, operando como un factor determinante para la equidad y el desarrollo social.</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419" sz="1200" b="0">
              <a:effectLst/>
              <a:latin typeface="Calibri" panose="020F0502020204030204" pitchFamily="34" charset="0"/>
              <a:ea typeface="Times New Roman" panose="02020603050405020304" pitchFamily="18" charset="0"/>
              <a:cs typeface="Calibri" panose="020F0502020204030204" pitchFamily="34" charset="0"/>
            </a:rPr>
            <a:t>Por lo</a:t>
          </a:r>
          <a:r>
            <a:rPr lang="es-419" sz="1200" b="0" baseline="0">
              <a:effectLst/>
              <a:latin typeface="Calibri" panose="020F0502020204030204" pitchFamily="34" charset="0"/>
              <a:ea typeface="Times New Roman" panose="02020603050405020304" pitchFamily="18" charset="0"/>
              <a:cs typeface="Calibri" panose="020F0502020204030204" pitchFamily="34" charset="0"/>
            </a:rPr>
            <a:t> tanto el</a:t>
          </a:r>
          <a:r>
            <a:rPr lang="es-419" sz="1200" b="0">
              <a:effectLst/>
              <a:latin typeface="Calibri" panose="020F0502020204030204" pitchFamily="34" charset="0"/>
              <a:ea typeface="Times New Roman" panose="02020603050405020304" pitchFamily="18" charset="0"/>
              <a:cs typeface="Calibri" panose="020F0502020204030204" pitchFamily="34" charset="0"/>
            </a:rPr>
            <a:t> </a:t>
          </a:r>
          <a:r>
            <a:rPr lang="es-419" sz="1200">
              <a:effectLst/>
              <a:latin typeface="Calibri" panose="020F0502020204030204" pitchFamily="34" charset="0"/>
              <a:ea typeface="Times New Roman" panose="02020603050405020304" pitchFamily="18" charset="0"/>
              <a:cs typeface="Calibri" panose="020F0502020204030204" pitchFamily="34" charset="0"/>
            </a:rPr>
            <a:t>Sistema CONALEP está llamado a ser un pilar del crecimiento nacional a través de la formación de capital humano altamente calificado. Es responsabilidad de cada entidad federativa incidir en el cumplimiento de estas metas, asegurando que la educación técnica siga siendo la vía más eficaz para el desarrollo productivo y el bienestar de nuestras comunidades.</a:t>
          </a:r>
          <a:endParaRPr lang="es-419" sz="1100">
            <a:effectLst/>
            <a:latin typeface="Calibri" panose="020F0502020204030204" pitchFamily="34" charset="0"/>
            <a:ea typeface="Calibri" panose="020F0502020204030204" pitchFamily="34" charset="0"/>
            <a:cs typeface="Times New Roman" panose="02020603050405020304" pitchFamily="18" charset="0"/>
          </a:endParaRPr>
        </a:p>
        <a:p>
          <a:pPr algn="ctr"/>
          <a:endParaRPr lang="es-MX" sz="1600" b="1">
            <a:effectLst/>
            <a:latin typeface="+mn-lt"/>
            <a:ea typeface="+mn-ea"/>
            <a:cs typeface="+mn-cs"/>
          </a:endParaRPr>
        </a:p>
        <a:p>
          <a:pPr algn="ctr"/>
          <a:r>
            <a:rPr lang="es-MX" sz="1400" b="1">
              <a:effectLst/>
              <a:latin typeface="+mn-lt"/>
              <a:ea typeface="+mn-ea"/>
              <a:cs typeface="+mn-cs"/>
            </a:rPr>
            <a:t>BENEFICIARIOS DEL PROGRAMA</a:t>
          </a:r>
          <a:endParaRPr lang="es-MX" sz="1800">
            <a:effectLst/>
          </a:endParaRPr>
        </a:p>
        <a:p>
          <a:pPr algn="ctr"/>
          <a:r>
            <a:rPr lang="es-MX" sz="1400" b="1">
              <a:effectLst/>
              <a:latin typeface="+mn-lt"/>
              <a:ea typeface="+mn-ea"/>
              <a:cs typeface="+mn-cs"/>
            </a:rPr>
            <a:t>Beneficiarios Directos:</a:t>
          </a:r>
          <a:endParaRPr lang="es-MX" sz="1800">
            <a:effectLst/>
          </a:endParaRPr>
        </a:p>
        <a:p>
          <a:pPr algn="ctr"/>
          <a:r>
            <a:rPr lang="es-MX" sz="1400">
              <a:effectLst/>
              <a:latin typeface="+mn-lt"/>
              <a:ea typeface="+mn-ea"/>
              <a:cs typeface="+mn-cs"/>
            </a:rPr>
            <a:t>6,389 estudiantes</a:t>
          </a:r>
          <a:endParaRPr lang="es-MX" sz="1800">
            <a:effectLst/>
          </a:endParaRPr>
        </a:p>
        <a:p>
          <a:pPr algn="ctr">
            <a:lnSpc>
              <a:spcPts val="1600"/>
            </a:lnSpc>
          </a:pPr>
          <a:r>
            <a:rPr lang="es-MX" sz="1400" b="1">
              <a:effectLst/>
              <a:latin typeface="+mn-lt"/>
              <a:ea typeface="+mn-ea"/>
              <a:cs typeface="+mn-cs"/>
            </a:rPr>
            <a:t> </a:t>
          </a:r>
          <a:endParaRPr lang="es-MX" sz="1800">
            <a:effectLst/>
          </a:endParaRPr>
        </a:p>
        <a:p>
          <a:pPr algn="ctr"/>
          <a:r>
            <a:rPr lang="es-MX" sz="1400" b="1">
              <a:effectLst/>
              <a:latin typeface="+mn-lt"/>
              <a:ea typeface="+mn-ea"/>
              <a:cs typeface="+mn-cs"/>
            </a:rPr>
            <a:t>Beneficiarios Indirectos:</a:t>
          </a:r>
          <a:endParaRPr lang="es-MX" sz="1800">
            <a:effectLst/>
          </a:endParaRPr>
        </a:p>
        <a:p>
          <a:pPr algn="ctr">
            <a:lnSpc>
              <a:spcPts val="1600"/>
            </a:lnSpc>
          </a:pPr>
          <a:r>
            <a:rPr lang="es-MX" sz="1400">
              <a:effectLst/>
              <a:latin typeface="+mn-lt"/>
              <a:ea typeface="+mn-ea"/>
              <a:cs typeface="+mn-cs"/>
            </a:rPr>
            <a:t>293 Profesores.</a:t>
          </a:r>
          <a:endParaRPr lang="es-MX" sz="1800">
            <a:effectLst/>
          </a:endParaRPr>
        </a:p>
        <a:p>
          <a:pPr algn="ctr"/>
          <a:r>
            <a:rPr lang="es-MX" sz="1400">
              <a:effectLst/>
              <a:latin typeface="+mn-lt"/>
              <a:ea typeface="+mn-ea"/>
              <a:cs typeface="+mn-cs"/>
            </a:rPr>
            <a:t>385</a:t>
          </a:r>
          <a:r>
            <a:rPr lang="es-MX" sz="1400" baseline="0">
              <a:effectLst/>
              <a:latin typeface="+mn-lt"/>
              <a:ea typeface="+mn-ea"/>
              <a:cs typeface="+mn-cs"/>
            </a:rPr>
            <a:t> </a:t>
          </a:r>
          <a:r>
            <a:rPr lang="es-MX" sz="1400">
              <a:effectLst/>
              <a:latin typeface="+mn-lt"/>
              <a:ea typeface="+mn-ea"/>
              <a:cs typeface="+mn-cs"/>
            </a:rPr>
            <a:t>Personal Administrativo.</a:t>
          </a:r>
          <a:endParaRPr lang="es-MX" sz="1800">
            <a:effectLst/>
          </a:endParaRPr>
        </a:p>
        <a:p>
          <a:pPr algn="ctr">
            <a:lnSpc>
              <a:spcPts val="1600"/>
            </a:lnSpc>
          </a:pPr>
          <a:r>
            <a:rPr lang="es-MX" sz="1400">
              <a:effectLst/>
              <a:latin typeface="+mn-lt"/>
              <a:ea typeface="+mn-ea"/>
              <a:cs typeface="+mn-cs"/>
            </a:rPr>
            <a:t>Padres de Familia de los 6,389 estudiantes.</a:t>
          </a:r>
          <a:endParaRPr lang="es-MX" sz="1800">
            <a:effectLst/>
          </a:endParaRPr>
        </a:p>
        <a:p>
          <a:pPr algn="ctr"/>
          <a:r>
            <a:rPr lang="es-MX" sz="1400">
              <a:effectLst/>
              <a:latin typeface="+mn-lt"/>
              <a:ea typeface="+mn-ea"/>
              <a:cs typeface="+mn-cs"/>
            </a:rPr>
            <a:t>Empresas del Sector Productivo involucrados con el Colegio.</a:t>
          </a:r>
          <a:endParaRPr lang="es-MX" sz="1800">
            <a:effectLst/>
          </a:endParaRPr>
        </a:p>
        <a:p>
          <a:pPr algn="ctr">
            <a:lnSpc>
              <a:spcPts val="1600"/>
            </a:lnSpc>
          </a:pPr>
          <a:r>
            <a:rPr lang="es-MX" sz="1400">
              <a:effectLst/>
              <a:latin typeface="+mn-lt"/>
              <a:ea typeface="+mn-ea"/>
              <a:cs typeface="+mn-cs"/>
            </a:rPr>
            <a:t>Público en general Capacitado y Certificado en Competencias Laborales.</a:t>
          </a:r>
          <a:endParaRPr lang="es-MX" sz="1800">
            <a:effectLst/>
          </a:endParaRPr>
        </a:p>
        <a:p>
          <a:r>
            <a:rPr lang="es-MX" sz="1200">
              <a:effectLst/>
              <a:latin typeface="+mn-lt"/>
              <a:ea typeface="+mn-ea"/>
              <a:cs typeface="+mn-cs"/>
            </a:rPr>
            <a:t> </a:t>
          </a:r>
        </a:p>
        <a:p>
          <a:pPr marL="0" marR="0" lvl="0" indent="0" algn="ctr" defTabSz="914400" rtl="0" eaLnBrk="1" fontAlgn="auto" latinLnBrk="0" hangingPunct="1">
            <a:lnSpc>
              <a:spcPts val="700"/>
            </a:lnSpc>
            <a:spcBef>
              <a:spcPts val="0"/>
            </a:spcBef>
            <a:spcAft>
              <a:spcPts val="0"/>
            </a:spcAft>
            <a:buClrTx/>
            <a:buSzTx/>
            <a:buFontTx/>
            <a:buNone/>
            <a:tabLst/>
            <a:defRPr sz="1000"/>
          </a:pPr>
          <a:endParaRPr kumimoji="0" lang="es-MX" sz="1200" b="1" i="0" u="none" strike="noStrike" kern="0" cap="none" spc="0" normalizeH="0" baseline="0" noProof="0">
            <a:ln>
              <a:noFill/>
            </a:ln>
            <a:solidFill>
              <a:srgbClr val="000000"/>
            </a:solidFill>
            <a:effectLst/>
            <a:uLnTx/>
            <a:uFillTx/>
            <a:latin typeface="Tahoma"/>
            <a:ea typeface="Tahoma"/>
            <a:cs typeface="Tahoma"/>
          </a:endParaRPr>
        </a:p>
        <a:p>
          <a:pPr algn="ctr" rtl="0">
            <a:lnSpc>
              <a:spcPts val="800"/>
            </a:lnSpc>
            <a:defRPr sz="1000"/>
          </a:pPr>
          <a:endParaRPr lang="es-MX" sz="1200" b="1" i="0" u="none" strike="noStrike" baseline="0">
            <a:solidFill>
              <a:srgbClr val="000000"/>
            </a:solidFill>
            <a:latin typeface="Tahoma"/>
            <a:ea typeface="Tahoma"/>
            <a:cs typeface="Tahom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2118395</xdr:colOff>
      <xdr:row>0</xdr:row>
      <xdr:rowOff>293621</xdr:rowOff>
    </xdr:from>
    <xdr:ext cx="698283" cy="577236"/>
    <xdr:pic>
      <xdr:nvPicPr>
        <xdr:cNvPr id="6" name="Imagen 5" descr="Una señal de alto&#10;&#10;Descripción generada automáticamente con confianza media">
          <a:extLst>
            <a:ext uri="{FF2B5EF4-FFF2-40B4-BE49-F238E27FC236}">
              <a16:creationId xmlns:a16="http://schemas.microsoft.com/office/drawing/2014/main" id="{6C0C9A6D-BABF-47A2-A186-30BA4B3E22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9920" y="188846"/>
          <a:ext cx="698283" cy="577236"/>
        </a:xfrm>
        <a:prstGeom prst="rect">
          <a:avLst/>
        </a:prstGeom>
        <a:noFill/>
        <a:ln>
          <a:noFill/>
        </a:ln>
      </xdr:spPr>
    </xdr:pic>
    <xdr:clientData/>
  </xdr:oneCellAnchor>
  <xdr:twoCellAnchor>
    <xdr:from>
      <xdr:col>0</xdr:col>
      <xdr:colOff>93351</xdr:colOff>
      <xdr:row>0</xdr:row>
      <xdr:rowOff>193788</xdr:rowOff>
    </xdr:from>
    <xdr:to>
      <xdr:col>2</xdr:col>
      <xdr:colOff>721178</xdr:colOff>
      <xdr:row>0</xdr:row>
      <xdr:rowOff>879928</xdr:rowOff>
    </xdr:to>
    <xdr:grpSp>
      <xdr:nvGrpSpPr>
        <xdr:cNvPr id="7" name="Grupo 6">
          <a:extLst>
            <a:ext uri="{FF2B5EF4-FFF2-40B4-BE49-F238E27FC236}">
              <a16:creationId xmlns:a16="http://schemas.microsoft.com/office/drawing/2014/main" id="{19DB44C9-1B16-4D9E-9290-495CD59E52F9}"/>
            </a:ext>
          </a:extLst>
        </xdr:cNvPr>
        <xdr:cNvGrpSpPr/>
      </xdr:nvGrpSpPr>
      <xdr:grpSpPr>
        <a:xfrm>
          <a:off x="93351" y="193788"/>
          <a:ext cx="1532702" cy="686140"/>
          <a:chOff x="35694" y="-83761"/>
          <a:chExt cx="897014" cy="585890"/>
        </a:xfrm>
      </xdr:grpSpPr>
      <xdr:pic>
        <xdr:nvPicPr>
          <xdr:cNvPr id="8" name="Imagen 7">
            <a:extLst>
              <a:ext uri="{FF2B5EF4-FFF2-40B4-BE49-F238E27FC236}">
                <a16:creationId xmlns:a16="http://schemas.microsoft.com/office/drawing/2014/main" id="{6B58CA7D-23DD-4660-972D-0533B443D80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9" name="Imagen 8">
            <a:extLst>
              <a:ext uri="{FF2B5EF4-FFF2-40B4-BE49-F238E27FC236}">
                <a16:creationId xmlns:a16="http://schemas.microsoft.com/office/drawing/2014/main" id="{FCD1CB2D-ED2F-4DB7-9845-115DDF156C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oneCellAnchor>
    <xdr:from>
      <xdr:col>2</xdr:col>
      <xdr:colOff>797332</xdr:colOff>
      <xdr:row>0</xdr:row>
      <xdr:rowOff>316481</xdr:rowOff>
    </xdr:from>
    <xdr:ext cx="1221760" cy="572519"/>
    <xdr:pic>
      <xdr:nvPicPr>
        <xdr:cNvPr id="10" name="Imagen 9">
          <a:extLst>
            <a:ext uri="{FF2B5EF4-FFF2-40B4-BE49-F238E27FC236}">
              <a16:creationId xmlns:a16="http://schemas.microsoft.com/office/drawing/2014/main" id="{52608B44-4AC9-4EE4-B7DA-305394C9E7E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721382" y="192656"/>
          <a:ext cx="1221760" cy="572519"/>
        </a:xfrm>
        <a:prstGeom prst="rect">
          <a:avLst/>
        </a:prstGeom>
      </xdr:spPr>
    </xdr:pic>
    <xdr:clientData/>
  </xdr:oneCellAnchor>
  <xdr:oneCellAnchor>
    <xdr:from>
      <xdr:col>19</xdr:col>
      <xdr:colOff>1154188</xdr:colOff>
      <xdr:row>0</xdr:row>
      <xdr:rowOff>253177</xdr:rowOff>
    </xdr:from>
    <xdr:ext cx="698283" cy="577236"/>
    <xdr:pic>
      <xdr:nvPicPr>
        <xdr:cNvPr id="11" name="Imagen 10" descr="Una señal de alto&#10;&#10;Descripción generada automáticamente con confianza media">
          <a:extLst>
            <a:ext uri="{FF2B5EF4-FFF2-40B4-BE49-F238E27FC236}">
              <a16:creationId xmlns:a16="http://schemas.microsoft.com/office/drawing/2014/main" id="{E30BF5A8-DC1C-4294-8F57-6393719EBB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42163" y="186502"/>
          <a:ext cx="698283" cy="577236"/>
        </a:xfrm>
        <a:prstGeom prst="rect">
          <a:avLst/>
        </a:prstGeom>
        <a:noFill/>
        <a:ln>
          <a:noFill/>
        </a:ln>
      </xdr:spPr>
    </xdr:pic>
    <xdr:clientData/>
  </xdr:oneCellAnchor>
  <xdr:twoCellAnchor>
    <xdr:from>
      <xdr:col>18</xdr:col>
      <xdr:colOff>0</xdr:colOff>
      <xdr:row>0</xdr:row>
      <xdr:rowOff>166951</xdr:rowOff>
    </xdr:from>
    <xdr:to>
      <xdr:col>18</xdr:col>
      <xdr:colOff>1539506</xdr:colOff>
      <xdr:row>0</xdr:row>
      <xdr:rowOff>853091</xdr:rowOff>
    </xdr:to>
    <xdr:grpSp>
      <xdr:nvGrpSpPr>
        <xdr:cNvPr id="12" name="Grupo 11">
          <a:extLst>
            <a:ext uri="{FF2B5EF4-FFF2-40B4-BE49-F238E27FC236}">
              <a16:creationId xmlns:a16="http://schemas.microsoft.com/office/drawing/2014/main" id="{95ED48A0-3FAD-4B19-825B-1AF0EEDFBDD9}"/>
            </a:ext>
          </a:extLst>
        </xdr:cNvPr>
        <xdr:cNvGrpSpPr/>
      </xdr:nvGrpSpPr>
      <xdr:grpSpPr>
        <a:xfrm>
          <a:off x="22844125" y="166951"/>
          <a:ext cx="1539506" cy="686140"/>
          <a:chOff x="35694" y="-83761"/>
          <a:chExt cx="897014" cy="585890"/>
        </a:xfrm>
      </xdr:grpSpPr>
      <xdr:pic>
        <xdr:nvPicPr>
          <xdr:cNvPr id="13" name="Imagen 12">
            <a:extLst>
              <a:ext uri="{FF2B5EF4-FFF2-40B4-BE49-F238E27FC236}">
                <a16:creationId xmlns:a16="http://schemas.microsoft.com/office/drawing/2014/main" id="{0E41B48A-0C8E-4B59-9EB8-CEA843B3513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14" name="Imagen 13">
            <a:extLst>
              <a:ext uri="{FF2B5EF4-FFF2-40B4-BE49-F238E27FC236}">
                <a16:creationId xmlns:a16="http://schemas.microsoft.com/office/drawing/2014/main" id="{27CD18D9-99E7-4B4B-BAFB-A16A109B1E14}"/>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oneCellAnchor>
    <xdr:from>
      <xdr:col>18</xdr:col>
      <xdr:colOff>1814533</xdr:colOff>
      <xdr:row>0</xdr:row>
      <xdr:rowOff>289644</xdr:rowOff>
    </xdr:from>
    <xdr:ext cx="1225472" cy="572519"/>
    <xdr:pic>
      <xdr:nvPicPr>
        <xdr:cNvPr id="15" name="Imagen 14">
          <a:extLst>
            <a:ext uri="{FF2B5EF4-FFF2-40B4-BE49-F238E27FC236}">
              <a16:creationId xmlns:a16="http://schemas.microsoft.com/office/drawing/2014/main" id="{CAA389AF-8ADC-4F63-AE44-B9F6E62E9F8D}"/>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273733" y="194394"/>
          <a:ext cx="1225472" cy="572519"/>
        </a:xfrm>
        <a:prstGeom prst="rect">
          <a:avLst/>
        </a:prstGeom>
      </xdr:spPr>
    </xdr:pic>
    <xdr:clientData/>
  </xdr:oneCellAnchor>
  <xdr:twoCellAnchor>
    <xdr:from>
      <xdr:col>0</xdr:col>
      <xdr:colOff>0</xdr:colOff>
      <xdr:row>66</xdr:row>
      <xdr:rowOff>163286</xdr:rowOff>
    </xdr:from>
    <xdr:to>
      <xdr:col>3</xdr:col>
      <xdr:colOff>312964</xdr:colOff>
      <xdr:row>67</xdr:row>
      <xdr:rowOff>2592124</xdr:rowOff>
    </xdr:to>
    <xdr:sp macro="" textlink="">
      <xdr:nvSpPr>
        <xdr:cNvPr id="16" name="6 CuadroTexto">
          <a:extLst>
            <a:ext uri="{FF2B5EF4-FFF2-40B4-BE49-F238E27FC236}">
              <a16:creationId xmlns:a16="http://schemas.microsoft.com/office/drawing/2014/main" id="{A3ACD871-5F81-4324-8D15-AD0229135408}"/>
            </a:ext>
          </a:extLst>
        </xdr:cNvPr>
        <xdr:cNvSpPr txBox="1"/>
      </xdr:nvSpPr>
      <xdr:spPr>
        <a:xfrm flipH="1">
          <a:off x="0" y="12736286"/>
          <a:ext cx="3199039" cy="21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baseline="0">
              <a:ln>
                <a:noFill/>
              </a:ln>
              <a:solidFill>
                <a:schemeClr val="tx1"/>
              </a:solidFill>
            </a:rPr>
            <a:t>Elaborado y 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a:t>
          </a:r>
        </a:p>
        <a:p>
          <a:pPr algn="ctr"/>
          <a:r>
            <a:rPr lang="es-MX" sz="1600">
              <a:ln>
                <a:noFill/>
              </a:ln>
              <a:solidFill>
                <a:schemeClr val="tx1"/>
              </a:solidFill>
            </a:rPr>
            <a:t>C.P. Margarita</a:t>
          </a:r>
          <a:r>
            <a:rPr lang="es-MX" sz="1600" baseline="0">
              <a:ln>
                <a:noFill/>
              </a:ln>
              <a:solidFill>
                <a:schemeClr val="tx1"/>
              </a:solidFill>
            </a:rPr>
            <a:t> Abarca Calvo</a:t>
          </a:r>
          <a:endParaRPr lang="es-MX" sz="1600">
            <a:ln>
              <a:noFill/>
            </a:ln>
            <a:solidFill>
              <a:schemeClr val="tx1"/>
            </a:solidFill>
          </a:endParaRPr>
        </a:p>
        <a:p>
          <a:pPr algn="ctr"/>
          <a:r>
            <a:rPr lang="es-MX" sz="1600">
              <a:ln>
                <a:noFill/>
              </a:ln>
              <a:solidFill>
                <a:schemeClr val="tx1"/>
              </a:solidFill>
            </a:rPr>
            <a:t>Jefe de Proyecto de Planeación, Programación y Presupuesto.</a:t>
          </a:r>
        </a:p>
        <a:p>
          <a:endParaRPr lang="es-MX" sz="1600">
            <a:ln>
              <a:noFill/>
            </a:ln>
            <a:solidFill>
              <a:schemeClr val="tx1"/>
            </a:solidFill>
          </a:endParaRPr>
        </a:p>
      </xdr:txBody>
    </xdr:sp>
    <xdr:clientData/>
  </xdr:twoCellAnchor>
  <xdr:twoCellAnchor>
    <xdr:from>
      <xdr:col>4</xdr:col>
      <xdr:colOff>216134</xdr:colOff>
      <xdr:row>67</xdr:row>
      <xdr:rowOff>91551</xdr:rowOff>
    </xdr:from>
    <xdr:to>
      <xdr:col>9</xdr:col>
      <xdr:colOff>326570</xdr:colOff>
      <xdr:row>67</xdr:row>
      <xdr:rowOff>2590349</xdr:rowOff>
    </xdr:to>
    <xdr:sp macro="" textlink="">
      <xdr:nvSpPr>
        <xdr:cNvPr id="17" name="6 CuadroTexto">
          <a:extLst>
            <a:ext uri="{FF2B5EF4-FFF2-40B4-BE49-F238E27FC236}">
              <a16:creationId xmlns:a16="http://schemas.microsoft.com/office/drawing/2014/main" id="{C9F99909-5E2E-45BB-9CF4-94396154706F}"/>
            </a:ext>
          </a:extLst>
        </xdr:cNvPr>
        <xdr:cNvSpPr txBox="1"/>
      </xdr:nvSpPr>
      <xdr:spPr>
        <a:xfrm flipH="1">
          <a:off x="4064234" y="12855051"/>
          <a:ext cx="4920561" cy="98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baseline="0">
              <a:ln>
                <a:noFill/>
              </a:ln>
              <a:solidFill>
                <a:schemeClr val="tx1"/>
              </a:solidFill>
            </a:rPr>
            <a:t>Elaborado y 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a:p>
        <a:p>
          <a:pPr algn="ctr"/>
          <a:r>
            <a:rPr lang="es-MX" sz="1600" baseline="0">
              <a:ln>
                <a:noFill/>
              </a:ln>
              <a:solidFill>
                <a:schemeClr val="tx1"/>
              </a:solidFill>
            </a:rPr>
            <a:t>_____________________________</a:t>
          </a:r>
        </a:p>
        <a:p>
          <a:pPr algn="ctr"/>
          <a:r>
            <a:rPr lang="es-MX" sz="1600">
              <a:ln>
                <a:noFill/>
              </a:ln>
              <a:solidFill>
                <a:schemeClr val="tx1"/>
              </a:solidFill>
            </a:rPr>
            <a:t>Ing. José Enrique López  Vanmeeter</a:t>
          </a:r>
        </a:p>
        <a:p>
          <a:pPr algn="ctr"/>
          <a:r>
            <a:rPr lang="es-MX" sz="1600">
              <a:ln>
                <a:noFill/>
              </a:ln>
              <a:solidFill>
                <a:schemeClr val="tx1"/>
              </a:solidFill>
            </a:rPr>
            <a:t>Sudirector  de Planeación, Desarrollo Institucional</a:t>
          </a:r>
          <a:r>
            <a:rPr lang="es-MX" sz="1600" baseline="0">
              <a:ln>
                <a:noFill/>
              </a:ln>
              <a:solidFill>
                <a:schemeClr val="tx1"/>
              </a:solidFill>
            </a:rPr>
            <a:t> y Transparencia</a:t>
          </a:r>
          <a:endParaRPr lang="es-MX" sz="1600">
            <a:ln>
              <a:noFill/>
            </a:ln>
            <a:solidFill>
              <a:schemeClr val="tx1"/>
            </a:solidFill>
          </a:endParaRPr>
        </a:p>
        <a:p>
          <a:endParaRPr lang="es-MX" sz="1600">
            <a:ln>
              <a:noFill/>
            </a:ln>
            <a:solidFill>
              <a:schemeClr val="tx1"/>
            </a:solidFill>
          </a:endParaRPr>
        </a:p>
      </xdr:txBody>
    </xdr:sp>
    <xdr:clientData/>
  </xdr:twoCellAnchor>
  <xdr:twoCellAnchor>
    <xdr:from>
      <xdr:col>10</xdr:col>
      <xdr:colOff>1006929</xdr:colOff>
      <xdr:row>67</xdr:row>
      <xdr:rowOff>13471</xdr:rowOff>
    </xdr:from>
    <xdr:to>
      <xdr:col>13</xdr:col>
      <xdr:colOff>762000</xdr:colOff>
      <xdr:row>67</xdr:row>
      <xdr:rowOff>2450807</xdr:rowOff>
    </xdr:to>
    <xdr:sp macro="" textlink="">
      <xdr:nvSpPr>
        <xdr:cNvPr id="18" name="4 CuadroTexto">
          <a:extLst>
            <a:ext uri="{FF2B5EF4-FFF2-40B4-BE49-F238E27FC236}">
              <a16:creationId xmlns:a16="http://schemas.microsoft.com/office/drawing/2014/main" id="{A9B9CD8D-CD78-4DBC-9D9B-8B39F3459558}"/>
            </a:ext>
          </a:extLst>
        </xdr:cNvPr>
        <xdr:cNvSpPr txBox="1"/>
      </xdr:nvSpPr>
      <xdr:spPr>
        <a:xfrm>
          <a:off x="11341554" y="85246346"/>
          <a:ext cx="4723946" cy="24373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ln>
                <a:noFill/>
              </a:ln>
              <a:solidFill>
                <a:schemeClr val="tx1"/>
              </a:solidFill>
            </a:rPr>
            <a:t>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___________________________</a:t>
          </a:r>
        </a:p>
        <a:p>
          <a:pPr algn="ctr"/>
          <a:r>
            <a:rPr lang="es-MX" sz="1600">
              <a:ln>
                <a:noFill/>
              </a:ln>
              <a:solidFill>
                <a:schemeClr val="tx1"/>
              </a:solidFill>
            </a:rPr>
            <a:t>L.A. Víctor Hugo Alarcón Flores</a:t>
          </a:r>
        </a:p>
        <a:p>
          <a:pPr algn="ctr"/>
          <a:r>
            <a:rPr lang="es-MX" sz="1600">
              <a:ln>
                <a:noFill/>
              </a:ln>
              <a:solidFill>
                <a:schemeClr val="tx1"/>
              </a:solidFill>
            </a:rPr>
            <a:t>Subdirector de Administración, Finanzas y Archivo</a:t>
          </a:r>
        </a:p>
      </xdr:txBody>
    </xdr:sp>
    <xdr:clientData/>
  </xdr:twoCellAnchor>
  <xdr:twoCellAnchor>
    <xdr:from>
      <xdr:col>13</xdr:col>
      <xdr:colOff>1170214</xdr:colOff>
      <xdr:row>67</xdr:row>
      <xdr:rowOff>11467</xdr:rowOff>
    </xdr:from>
    <xdr:to>
      <xdr:col>16</xdr:col>
      <xdr:colOff>1441325</xdr:colOff>
      <xdr:row>67</xdr:row>
      <xdr:rowOff>2674779</xdr:rowOff>
    </xdr:to>
    <xdr:sp macro="" textlink="">
      <xdr:nvSpPr>
        <xdr:cNvPr id="19" name="7 CuadroTexto">
          <a:extLst>
            <a:ext uri="{FF2B5EF4-FFF2-40B4-BE49-F238E27FC236}">
              <a16:creationId xmlns:a16="http://schemas.microsoft.com/office/drawing/2014/main" id="{580E17CD-A19C-4077-AEB8-65D09ED4E663}"/>
            </a:ext>
          </a:extLst>
        </xdr:cNvPr>
        <xdr:cNvSpPr txBox="1"/>
      </xdr:nvSpPr>
      <xdr:spPr>
        <a:xfrm>
          <a:off x="13466989" y="12774967"/>
          <a:ext cx="2890486" cy="177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ln>
                <a:noFill/>
              </a:ln>
              <a:solidFill>
                <a:schemeClr val="tx1"/>
              </a:solidFill>
            </a:rPr>
            <a:t>Aprobado</a:t>
          </a:r>
          <a:r>
            <a:rPr lang="es-MX" sz="1600" baseline="0">
              <a:ln>
                <a:noFill/>
              </a:ln>
              <a:solidFill>
                <a:schemeClr val="tx1"/>
              </a:solidFill>
            </a:rPr>
            <a:t>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______________________________</a:t>
          </a:r>
        </a:p>
        <a:p>
          <a:pPr algn="ctr"/>
          <a:r>
            <a:rPr lang="es-MX" sz="1600">
              <a:ln>
                <a:noFill/>
              </a:ln>
              <a:solidFill>
                <a:schemeClr val="tx1"/>
              </a:solidFill>
            </a:rPr>
            <a:t>Mtro. Víctor</a:t>
          </a:r>
          <a:r>
            <a:rPr lang="es-MX" sz="1600" baseline="0">
              <a:ln>
                <a:noFill/>
              </a:ln>
              <a:solidFill>
                <a:schemeClr val="tx1"/>
              </a:solidFill>
            </a:rPr>
            <a:t> Alejandro Ocampo Dionicio</a:t>
          </a:r>
          <a:endParaRPr lang="es-MX" sz="1600">
            <a:ln>
              <a:noFill/>
            </a:ln>
            <a:solidFill>
              <a:schemeClr val="tx1"/>
            </a:solidFill>
          </a:endParaRPr>
        </a:p>
        <a:p>
          <a:pPr algn="ctr"/>
          <a:r>
            <a:rPr lang="es-MX" sz="1600">
              <a:ln>
                <a:noFill/>
              </a:ln>
              <a:solidFill>
                <a:schemeClr val="tx1"/>
              </a:solidFill>
            </a:rPr>
            <a:t>Directora</a:t>
          </a:r>
          <a:r>
            <a:rPr lang="es-MX" sz="1600" baseline="0">
              <a:ln>
                <a:noFill/>
              </a:ln>
              <a:solidFill>
                <a:schemeClr val="tx1"/>
              </a:solidFill>
            </a:rPr>
            <a:t> General</a:t>
          </a:r>
          <a:endParaRPr lang="es-MX" sz="1600">
            <a:ln>
              <a:noFill/>
            </a:ln>
            <a:solidFill>
              <a:schemeClr val="tx1"/>
            </a:solidFill>
          </a:endParaRPr>
        </a:p>
      </xdr:txBody>
    </xdr:sp>
    <xdr:clientData/>
  </xdr:twoCellAnchor>
  <xdr:twoCellAnchor>
    <xdr:from>
      <xdr:col>18</xdr:col>
      <xdr:colOff>1702</xdr:colOff>
      <xdr:row>67</xdr:row>
      <xdr:rowOff>19844</xdr:rowOff>
    </xdr:from>
    <xdr:to>
      <xdr:col>20</xdr:col>
      <xdr:colOff>111125</xdr:colOff>
      <xdr:row>67</xdr:row>
      <xdr:rowOff>2317749</xdr:rowOff>
    </xdr:to>
    <xdr:sp macro="" textlink="">
      <xdr:nvSpPr>
        <xdr:cNvPr id="20" name="6 CuadroTexto">
          <a:extLst>
            <a:ext uri="{FF2B5EF4-FFF2-40B4-BE49-F238E27FC236}">
              <a16:creationId xmlns:a16="http://schemas.microsoft.com/office/drawing/2014/main" id="{1DA461C0-A590-4C7E-A780-D00597A9FBC9}"/>
            </a:ext>
          </a:extLst>
        </xdr:cNvPr>
        <xdr:cNvSpPr txBox="1"/>
      </xdr:nvSpPr>
      <xdr:spPr>
        <a:xfrm flipH="1">
          <a:off x="22845827" y="85252719"/>
          <a:ext cx="4221048" cy="2297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baseline="0">
              <a:ln>
                <a:noFill/>
              </a:ln>
              <a:solidFill>
                <a:schemeClr val="tx1"/>
              </a:solidFill>
            </a:rPr>
            <a:t>Elaborado y 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a:t>
          </a:r>
        </a:p>
        <a:p>
          <a:pPr algn="ctr"/>
          <a:r>
            <a:rPr lang="es-MX" sz="1600">
              <a:ln>
                <a:noFill/>
              </a:ln>
              <a:solidFill>
                <a:schemeClr val="tx1"/>
              </a:solidFill>
            </a:rPr>
            <a:t>C.P. Margarita</a:t>
          </a:r>
          <a:r>
            <a:rPr lang="es-MX" sz="1600" baseline="0">
              <a:ln>
                <a:noFill/>
              </a:ln>
              <a:solidFill>
                <a:schemeClr val="tx1"/>
              </a:solidFill>
            </a:rPr>
            <a:t> Abarca Calvo</a:t>
          </a:r>
          <a:endParaRPr lang="es-MX" sz="1600">
            <a:ln>
              <a:noFill/>
            </a:ln>
            <a:solidFill>
              <a:schemeClr val="tx1"/>
            </a:solidFill>
          </a:endParaRPr>
        </a:p>
        <a:p>
          <a:pPr algn="ctr"/>
          <a:r>
            <a:rPr lang="es-MX" sz="1600">
              <a:ln>
                <a:noFill/>
              </a:ln>
              <a:solidFill>
                <a:schemeClr val="tx1"/>
              </a:solidFill>
            </a:rPr>
            <a:t>Jefe de Proyecto de Planeación, Programación y Presupuesto.</a:t>
          </a:r>
        </a:p>
        <a:p>
          <a:endParaRPr lang="es-MX" sz="1600">
            <a:ln>
              <a:noFill/>
            </a:ln>
            <a:solidFill>
              <a:schemeClr val="tx1"/>
            </a:solidFill>
          </a:endParaRPr>
        </a:p>
      </xdr:txBody>
    </xdr:sp>
    <xdr:clientData/>
  </xdr:twoCellAnchor>
  <xdr:twoCellAnchor>
    <xdr:from>
      <xdr:col>20</xdr:col>
      <xdr:colOff>523875</xdr:colOff>
      <xdr:row>67</xdr:row>
      <xdr:rowOff>23515</xdr:rowOff>
    </xdr:from>
    <xdr:to>
      <xdr:col>24</xdr:col>
      <xdr:colOff>383832</xdr:colOff>
      <xdr:row>67</xdr:row>
      <xdr:rowOff>2476500</xdr:rowOff>
    </xdr:to>
    <xdr:sp macro="" textlink="">
      <xdr:nvSpPr>
        <xdr:cNvPr id="21" name="6 CuadroTexto">
          <a:extLst>
            <a:ext uri="{FF2B5EF4-FFF2-40B4-BE49-F238E27FC236}">
              <a16:creationId xmlns:a16="http://schemas.microsoft.com/office/drawing/2014/main" id="{AB5B60C7-CB57-4638-8420-362500F08FB3}"/>
            </a:ext>
          </a:extLst>
        </xdr:cNvPr>
        <xdr:cNvSpPr txBox="1"/>
      </xdr:nvSpPr>
      <xdr:spPr>
        <a:xfrm flipH="1">
          <a:off x="27479625" y="85256390"/>
          <a:ext cx="4003332" cy="24529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baseline="0">
              <a:ln>
                <a:noFill/>
              </a:ln>
              <a:solidFill>
                <a:schemeClr val="tx1"/>
              </a:solidFill>
            </a:rPr>
            <a:t>Elaborado y Revisado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a:p>
        <a:p>
          <a:pPr algn="ctr"/>
          <a:r>
            <a:rPr lang="es-MX" sz="1600" baseline="0">
              <a:ln>
                <a:noFill/>
              </a:ln>
              <a:solidFill>
                <a:schemeClr val="tx1"/>
              </a:solidFill>
            </a:rPr>
            <a:t>_____________________________</a:t>
          </a:r>
        </a:p>
        <a:p>
          <a:pPr algn="ctr"/>
          <a:r>
            <a:rPr lang="es-MX" sz="1600">
              <a:ln>
                <a:noFill/>
              </a:ln>
              <a:solidFill>
                <a:schemeClr val="tx1"/>
              </a:solidFill>
            </a:rPr>
            <a:t>Ing. José Enrique López  Vanmeeter</a:t>
          </a:r>
        </a:p>
        <a:p>
          <a:pPr algn="ctr"/>
          <a:r>
            <a:rPr lang="es-MX" sz="1600">
              <a:ln>
                <a:noFill/>
              </a:ln>
              <a:solidFill>
                <a:schemeClr val="tx1"/>
              </a:solidFill>
            </a:rPr>
            <a:t>Sudirector  de Planeación, Desarrollo Institucional</a:t>
          </a:r>
          <a:r>
            <a:rPr lang="es-MX" sz="1600" baseline="0">
              <a:ln>
                <a:noFill/>
              </a:ln>
              <a:solidFill>
                <a:schemeClr val="tx1"/>
              </a:solidFill>
            </a:rPr>
            <a:t> y Transparencia</a:t>
          </a:r>
          <a:endParaRPr lang="es-MX" sz="1600">
            <a:ln>
              <a:noFill/>
            </a:ln>
            <a:solidFill>
              <a:schemeClr val="tx1"/>
            </a:solidFill>
          </a:endParaRPr>
        </a:p>
        <a:p>
          <a:endParaRPr lang="es-MX" sz="1600">
            <a:ln>
              <a:noFill/>
            </a:ln>
            <a:solidFill>
              <a:schemeClr val="tx1"/>
            </a:solidFill>
          </a:endParaRPr>
        </a:p>
      </xdr:txBody>
    </xdr:sp>
    <xdr:clientData/>
  </xdr:twoCellAnchor>
  <xdr:twoCellAnchor>
    <xdr:from>
      <xdr:col>24</xdr:col>
      <xdr:colOff>841376</xdr:colOff>
      <xdr:row>67</xdr:row>
      <xdr:rowOff>77537</xdr:rowOff>
    </xdr:from>
    <xdr:to>
      <xdr:col>31</xdr:col>
      <xdr:colOff>587375</xdr:colOff>
      <xdr:row>67</xdr:row>
      <xdr:rowOff>2651124</xdr:rowOff>
    </xdr:to>
    <xdr:sp macro="" textlink="">
      <xdr:nvSpPr>
        <xdr:cNvPr id="22" name="4 CuadroTexto">
          <a:extLst>
            <a:ext uri="{FF2B5EF4-FFF2-40B4-BE49-F238E27FC236}">
              <a16:creationId xmlns:a16="http://schemas.microsoft.com/office/drawing/2014/main" id="{88C505B7-8927-4B7B-B741-D1694509FD63}"/>
            </a:ext>
          </a:extLst>
        </xdr:cNvPr>
        <xdr:cNvSpPr txBox="1"/>
      </xdr:nvSpPr>
      <xdr:spPr>
        <a:xfrm>
          <a:off x="31940501" y="85310412"/>
          <a:ext cx="5508624" cy="2573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ln>
                <a:noFill/>
              </a:ln>
              <a:solidFill>
                <a:schemeClr val="tx1"/>
              </a:solidFill>
            </a:rPr>
            <a:t>Revisado por:</a:t>
          </a:r>
        </a:p>
        <a:p>
          <a:pPr algn="ctr"/>
          <a:endParaRPr lang="es-MX" sz="1600" baseline="0">
            <a:ln>
              <a:noFill/>
            </a:ln>
            <a:solidFill>
              <a:schemeClr val="tx1"/>
            </a:solidFill>
          </a:endParaRPr>
        </a:p>
        <a:p>
          <a:pPr algn="ctr"/>
          <a:endParaRPr lang="es-MX" sz="105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___________________________</a:t>
          </a:r>
        </a:p>
        <a:p>
          <a:pPr algn="ctr"/>
          <a:r>
            <a:rPr lang="es-MX" sz="1600">
              <a:ln>
                <a:noFill/>
              </a:ln>
              <a:solidFill>
                <a:schemeClr val="tx1"/>
              </a:solidFill>
            </a:rPr>
            <a:t>L.A. Víctor Hugo Alarcón Flores</a:t>
          </a:r>
        </a:p>
        <a:p>
          <a:pPr algn="ctr"/>
          <a:r>
            <a:rPr lang="es-MX" sz="1600">
              <a:ln>
                <a:noFill/>
              </a:ln>
              <a:solidFill>
                <a:schemeClr val="tx1"/>
              </a:solidFill>
            </a:rPr>
            <a:t>Subdirector de Administración, Finanzas y Archivo</a:t>
          </a:r>
        </a:p>
        <a:p>
          <a:pPr algn="ctr"/>
          <a:endParaRPr lang="es-MX" sz="1600">
            <a:ln>
              <a:noFill/>
            </a:ln>
            <a:solidFill>
              <a:schemeClr val="tx1"/>
            </a:solidFill>
          </a:endParaRPr>
        </a:p>
      </xdr:txBody>
    </xdr:sp>
    <xdr:clientData/>
  </xdr:twoCellAnchor>
  <xdr:twoCellAnchor>
    <xdr:from>
      <xdr:col>31</xdr:col>
      <xdr:colOff>635000</xdr:colOff>
      <xdr:row>67</xdr:row>
      <xdr:rowOff>3528</xdr:rowOff>
    </xdr:from>
    <xdr:to>
      <xdr:col>37</xdr:col>
      <xdr:colOff>496093</xdr:colOff>
      <xdr:row>67</xdr:row>
      <xdr:rowOff>2016125</xdr:rowOff>
    </xdr:to>
    <xdr:sp macro="" textlink="">
      <xdr:nvSpPr>
        <xdr:cNvPr id="23" name="7 CuadroTexto">
          <a:extLst>
            <a:ext uri="{FF2B5EF4-FFF2-40B4-BE49-F238E27FC236}">
              <a16:creationId xmlns:a16="http://schemas.microsoft.com/office/drawing/2014/main" id="{C6D29546-BAD2-4162-920A-19AAA18B952C}"/>
            </a:ext>
          </a:extLst>
        </xdr:cNvPr>
        <xdr:cNvSpPr txBox="1"/>
      </xdr:nvSpPr>
      <xdr:spPr>
        <a:xfrm>
          <a:off x="37496750" y="85236403"/>
          <a:ext cx="5258593" cy="2012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600">
              <a:ln>
                <a:noFill/>
              </a:ln>
              <a:solidFill>
                <a:schemeClr val="tx1"/>
              </a:solidFill>
            </a:rPr>
            <a:t>Aprobado</a:t>
          </a:r>
          <a:r>
            <a:rPr lang="es-MX" sz="1600" baseline="0">
              <a:ln>
                <a:noFill/>
              </a:ln>
              <a:solidFill>
                <a:schemeClr val="tx1"/>
              </a:solidFill>
            </a:rPr>
            <a:t> por:</a:t>
          </a:r>
        </a:p>
        <a:p>
          <a:pPr algn="ctr"/>
          <a:endParaRPr lang="es-MX" sz="1600" baseline="0">
            <a:ln>
              <a:noFill/>
            </a:ln>
            <a:solidFill>
              <a:schemeClr val="tx1"/>
            </a:solidFill>
          </a:endParaRPr>
        </a:p>
        <a:p>
          <a:pPr algn="ctr"/>
          <a:endParaRPr lang="es-MX" sz="1600" baseline="0">
            <a:ln>
              <a:noFill/>
            </a:ln>
            <a:solidFill>
              <a:schemeClr val="tx1"/>
            </a:solidFill>
          </a:endParaRPr>
        </a:p>
        <a:p>
          <a:pPr algn="ctr"/>
          <a:endParaRPr lang="es-MX" sz="1600" baseline="0">
            <a:ln>
              <a:noFill/>
            </a:ln>
            <a:solidFill>
              <a:schemeClr val="tx1"/>
            </a:solidFill>
          </a:endParaRPr>
        </a:p>
        <a:p>
          <a:pPr algn="ctr"/>
          <a:r>
            <a:rPr lang="es-MX" sz="1600" baseline="0">
              <a:ln>
                <a:noFill/>
              </a:ln>
              <a:solidFill>
                <a:schemeClr val="tx1"/>
              </a:solidFill>
            </a:rPr>
            <a:t>______________________________</a:t>
          </a:r>
        </a:p>
        <a:p>
          <a:pPr algn="ctr"/>
          <a:r>
            <a:rPr lang="es-MX" sz="1600">
              <a:ln>
                <a:noFill/>
              </a:ln>
              <a:solidFill>
                <a:schemeClr val="tx1"/>
              </a:solidFill>
            </a:rPr>
            <a:t>Mtro. Víctor</a:t>
          </a:r>
          <a:r>
            <a:rPr lang="es-MX" sz="1600" baseline="0">
              <a:ln>
                <a:noFill/>
              </a:ln>
              <a:solidFill>
                <a:schemeClr val="tx1"/>
              </a:solidFill>
            </a:rPr>
            <a:t> Alejandro Ocampo Dionicio</a:t>
          </a:r>
          <a:endParaRPr lang="es-MX" sz="1600">
            <a:ln>
              <a:noFill/>
            </a:ln>
            <a:solidFill>
              <a:schemeClr val="tx1"/>
            </a:solidFill>
          </a:endParaRPr>
        </a:p>
        <a:p>
          <a:pPr algn="ctr"/>
          <a:r>
            <a:rPr lang="es-MX" sz="1600">
              <a:ln>
                <a:noFill/>
              </a:ln>
              <a:solidFill>
                <a:schemeClr val="tx1"/>
              </a:solidFill>
            </a:rPr>
            <a:t>Directora</a:t>
          </a:r>
          <a:r>
            <a:rPr lang="es-MX" sz="1600" baseline="0">
              <a:ln>
                <a:noFill/>
              </a:ln>
              <a:solidFill>
                <a:schemeClr val="tx1"/>
              </a:solidFill>
            </a:rPr>
            <a:t> General</a:t>
          </a:r>
          <a:endParaRPr lang="es-MX" sz="1600">
            <a:ln>
              <a:noFill/>
            </a:ln>
            <a:solidFill>
              <a:schemeClr val="tx1"/>
            </a:solidFill>
          </a:endParaRPr>
        </a:p>
      </xdr:txBody>
    </xdr:sp>
    <xdr:clientData/>
  </xdr:twoCellAnchor>
  <xdr:oneCellAnchor>
    <xdr:from>
      <xdr:col>2</xdr:col>
      <xdr:colOff>2787866</xdr:colOff>
      <xdr:row>68</xdr:row>
      <xdr:rowOff>350770</xdr:rowOff>
    </xdr:from>
    <xdr:ext cx="699520" cy="577236"/>
    <xdr:pic>
      <xdr:nvPicPr>
        <xdr:cNvPr id="24" name="Imagen 23" descr="Una señal de alto&#10;&#10;Descripción generada automáticamente con confianza media">
          <a:extLst>
            <a:ext uri="{FF2B5EF4-FFF2-40B4-BE49-F238E27FC236}">
              <a16:creationId xmlns:a16="http://schemas.microsoft.com/office/drawing/2014/main" id="{895D5D5A-9AD4-4453-AF7A-C95BB099A6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3116" y="13142845"/>
          <a:ext cx="699520" cy="577236"/>
        </a:xfrm>
        <a:prstGeom prst="rect">
          <a:avLst/>
        </a:prstGeom>
        <a:noFill/>
        <a:ln>
          <a:noFill/>
        </a:ln>
      </xdr:spPr>
    </xdr:pic>
    <xdr:clientData/>
  </xdr:oneCellAnchor>
  <xdr:twoCellAnchor>
    <xdr:from>
      <xdr:col>0</xdr:col>
      <xdr:colOff>436250</xdr:colOff>
      <xdr:row>68</xdr:row>
      <xdr:rowOff>264544</xdr:rowOff>
    </xdr:from>
    <xdr:to>
      <xdr:col>2</xdr:col>
      <xdr:colOff>1064077</xdr:colOff>
      <xdr:row>68</xdr:row>
      <xdr:rowOff>950684</xdr:rowOff>
    </xdr:to>
    <xdr:grpSp>
      <xdr:nvGrpSpPr>
        <xdr:cNvPr id="25" name="Grupo 24">
          <a:extLst>
            <a:ext uri="{FF2B5EF4-FFF2-40B4-BE49-F238E27FC236}">
              <a16:creationId xmlns:a16="http://schemas.microsoft.com/office/drawing/2014/main" id="{4D4F0822-4940-4551-B9F2-3990797BC944}"/>
            </a:ext>
          </a:extLst>
        </xdr:cNvPr>
        <xdr:cNvGrpSpPr/>
      </xdr:nvGrpSpPr>
      <xdr:grpSpPr>
        <a:xfrm>
          <a:off x="436250" y="88910544"/>
          <a:ext cx="1532702" cy="686140"/>
          <a:chOff x="35694" y="-83761"/>
          <a:chExt cx="897014" cy="585890"/>
        </a:xfrm>
      </xdr:grpSpPr>
      <xdr:pic>
        <xdr:nvPicPr>
          <xdr:cNvPr id="26" name="Imagen 25">
            <a:extLst>
              <a:ext uri="{FF2B5EF4-FFF2-40B4-BE49-F238E27FC236}">
                <a16:creationId xmlns:a16="http://schemas.microsoft.com/office/drawing/2014/main" id="{589C48CA-C12E-4D85-B44C-434865B21FE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27" name="Imagen 26">
            <a:extLst>
              <a:ext uri="{FF2B5EF4-FFF2-40B4-BE49-F238E27FC236}">
                <a16:creationId xmlns:a16="http://schemas.microsoft.com/office/drawing/2014/main" id="{6AC59A98-1367-4DF2-BDB8-2A4D2605ED7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oneCellAnchor>
    <xdr:from>
      <xdr:col>2</xdr:col>
      <xdr:colOff>1339104</xdr:colOff>
      <xdr:row>68</xdr:row>
      <xdr:rowOff>387237</xdr:rowOff>
    </xdr:from>
    <xdr:ext cx="1221760" cy="572519"/>
    <xdr:pic>
      <xdr:nvPicPr>
        <xdr:cNvPr id="28" name="Imagen 27">
          <a:extLst>
            <a:ext uri="{FF2B5EF4-FFF2-40B4-BE49-F238E27FC236}">
              <a16:creationId xmlns:a16="http://schemas.microsoft.com/office/drawing/2014/main" id="{EBE01625-4DE9-4EDE-9C26-4739B989EB72}"/>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882154" y="13141212"/>
          <a:ext cx="1221760" cy="572519"/>
        </a:xfrm>
        <a:prstGeom prst="rect">
          <a:avLst/>
        </a:prstGeom>
      </xdr:spPr>
    </xdr:pic>
    <xdr:clientData/>
  </xdr:oneCellAnchor>
  <xdr:oneCellAnchor>
    <xdr:from>
      <xdr:col>15</xdr:col>
      <xdr:colOff>79375</xdr:colOff>
      <xdr:row>0</xdr:row>
      <xdr:rowOff>158750</xdr:rowOff>
    </xdr:from>
    <xdr:ext cx="3062517" cy="742240"/>
    <xdr:pic>
      <xdr:nvPicPr>
        <xdr:cNvPr id="29" name="Imagen 28">
          <a:extLst>
            <a:ext uri="{FF2B5EF4-FFF2-40B4-BE49-F238E27FC236}">
              <a16:creationId xmlns:a16="http://schemas.microsoft.com/office/drawing/2014/main" id="{7C2DBE5A-6D8F-467B-A74A-02609F34CFF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509750" y="158750"/>
          <a:ext cx="3062517" cy="742240"/>
        </a:xfrm>
        <a:prstGeom prst="rect">
          <a:avLst/>
        </a:prstGeom>
      </xdr:spPr>
    </xdr:pic>
    <xdr:clientData/>
  </xdr:oneCellAnchor>
  <xdr:oneCellAnchor>
    <xdr:from>
      <xdr:col>34</xdr:col>
      <xdr:colOff>297656</xdr:colOff>
      <xdr:row>0</xdr:row>
      <xdr:rowOff>119063</xdr:rowOff>
    </xdr:from>
    <xdr:ext cx="3059249" cy="742240"/>
    <xdr:pic>
      <xdr:nvPicPr>
        <xdr:cNvPr id="30" name="Imagen 29">
          <a:extLst>
            <a:ext uri="{FF2B5EF4-FFF2-40B4-BE49-F238E27FC236}">
              <a16:creationId xmlns:a16="http://schemas.microsoft.com/office/drawing/2014/main" id="{B627A182-05DC-4932-A885-BC8F46FBDB2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006506" y="119063"/>
          <a:ext cx="3059249" cy="742240"/>
        </a:xfrm>
        <a:prstGeom prst="rect">
          <a:avLst/>
        </a:prstGeom>
      </xdr:spPr>
    </xdr:pic>
    <xdr:clientData/>
  </xdr:oneCellAnchor>
  <xdr:oneCellAnchor>
    <xdr:from>
      <xdr:col>16</xdr:col>
      <xdr:colOff>1230312</xdr:colOff>
      <xdr:row>68</xdr:row>
      <xdr:rowOff>218281</xdr:rowOff>
    </xdr:from>
    <xdr:ext cx="3060627" cy="742240"/>
    <xdr:pic>
      <xdr:nvPicPr>
        <xdr:cNvPr id="31" name="Imagen 30">
          <a:extLst>
            <a:ext uri="{FF2B5EF4-FFF2-40B4-BE49-F238E27FC236}">
              <a16:creationId xmlns:a16="http://schemas.microsoft.com/office/drawing/2014/main" id="{A1473F1C-526D-469B-A2BD-53B37EACB0C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356012" y="13143706"/>
          <a:ext cx="3060627" cy="742240"/>
        </a:xfrm>
        <a:prstGeom prst="rect">
          <a:avLst/>
        </a:prstGeom>
      </xdr:spPr>
    </xdr:pic>
    <xdr:clientData/>
  </xdr:oneCellAnchor>
  <xdr:twoCellAnchor>
    <xdr:from>
      <xdr:col>0</xdr:col>
      <xdr:colOff>0</xdr:colOff>
      <xdr:row>252</xdr:row>
      <xdr:rowOff>149136</xdr:rowOff>
    </xdr:from>
    <xdr:to>
      <xdr:col>4</xdr:col>
      <xdr:colOff>114300</xdr:colOff>
      <xdr:row>266</xdr:row>
      <xdr:rowOff>118792</xdr:rowOff>
    </xdr:to>
    <xdr:sp macro="" textlink="">
      <xdr:nvSpPr>
        <xdr:cNvPr id="32" name="6 CuadroTexto">
          <a:extLst>
            <a:ext uri="{FF2B5EF4-FFF2-40B4-BE49-F238E27FC236}">
              <a16:creationId xmlns:a16="http://schemas.microsoft.com/office/drawing/2014/main" id="{71362263-3681-4283-9815-301258F2E221}"/>
            </a:ext>
          </a:extLst>
        </xdr:cNvPr>
        <xdr:cNvSpPr txBox="1"/>
      </xdr:nvSpPr>
      <xdr:spPr>
        <a:xfrm flipH="1">
          <a:off x="0" y="172551636"/>
          <a:ext cx="5334000" cy="2636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baseline="0">
              <a:ln>
                <a:noFill/>
              </a:ln>
              <a:solidFill>
                <a:schemeClr val="tx1"/>
              </a:solidFill>
            </a:rPr>
            <a:t>Elaborado y Revisado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endParaRPr lang="es-MX" sz="2000" baseline="0">
            <a:ln>
              <a:noFill/>
            </a:ln>
            <a:solidFill>
              <a:schemeClr val="tx1"/>
            </a:solidFill>
          </a:endParaRPr>
        </a:p>
        <a:p>
          <a:pPr algn="ctr"/>
          <a:r>
            <a:rPr lang="es-MX" sz="2000" baseline="0">
              <a:ln>
                <a:noFill/>
              </a:ln>
              <a:solidFill>
                <a:schemeClr val="tx1"/>
              </a:solidFill>
            </a:rPr>
            <a:t>__________________________</a:t>
          </a:r>
        </a:p>
        <a:p>
          <a:pPr algn="ctr"/>
          <a:r>
            <a:rPr lang="es-MX" sz="2000">
              <a:ln>
                <a:noFill/>
              </a:ln>
              <a:solidFill>
                <a:schemeClr val="tx1"/>
              </a:solidFill>
            </a:rPr>
            <a:t>C.P. Margarita</a:t>
          </a:r>
          <a:r>
            <a:rPr lang="es-MX" sz="2000" baseline="0">
              <a:ln>
                <a:noFill/>
              </a:ln>
              <a:solidFill>
                <a:schemeClr val="tx1"/>
              </a:solidFill>
            </a:rPr>
            <a:t> Abarca Calvo</a:t>
          </a:r>
          <a:endParaRPr lang="es-MX" sz="2000">
            <a:ln>
              <a:noFill/>
            </a:ln>
            <a:solidFill>
              <a:schemeClr val="tx1"/>
            </a:solidFill>
          </a:endParaRPr>
        </a:p>
        <a:p>
          <a:pPr algn="ctr"/>
          <a:r>
            <a:rPr lang="es-MX" sz="2000">
              <a:ln>
                <a:noFill/>
              </a:ln>
              <a:solidFill>
                <a:schemeClr val="tx1"/>
              </a:solidFill>
            </a:rPr>
            <a:t>Jefe de Proyecto de Planeación, Programación y Presupuesto.</a:t>
          </a:r>
        </a:p>
        <a:p>
          <a:endParaRPr lang="es-MX" sz="2000">
            <a:ln>
              <a:noFill/>
            </a:ln>
            <a:solidFill>
              <a:schemeClr val="tx1"/>
            </a:solidFill>
          </a:endParaRPr>
        </a:p>
      </xdr:txBody>
    </xdr:sp>
    <xdr:clientData/>
  </xdr:twoCellAnchor>
  <xdr:twoCellAnchor>
    <xdr:from>
      <xdr:col>6</xdr:col>
      <xdr:colOff>223458</xdr:colOff>
      <xdr:row>252</xdr:row>
      <xdr:rowOff>104487</xdr:rowOff>
    </xdr:from>
    <xdr:to>
      <xdr:col>11</xdr:col>
      <xdr:colOff>915504</xdr:colOff>
      <xdr:row>265</xdr:row>
      <xdr:rowOff>126785</xdr:rowOff>
    </xdr:to>
    <xdr:sp macro="" textlink="">
      <xdr:nvSpPr>
        <xdr:cNvPr id="33" name="6 CuadroTexto">
          <a:extLst>
            <a:ext uri="{FF2B5EF4-FFF2-40B4-BE49-F238E27FC236}">
              <a16:creationId xmlns:a16="http://schemas.microsoft.com/office/drawing/2014/main" id="{D5C947C4-2064-40E8-8C1F-42BD314A68F6}"/>
            </a:ext>
          </a:extLst>
        </xdr:cNvPr>
        <xdr:cNvSpPr txBox="1"/>
      </xdr:nvSpPr>
      <xdr:spPr>
        <a:xfrm flipH="1">
          <a:off x="7100508" y="172506987"/>
          <a:ext cx="4883046" cy="2498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baseline="0">
              <a:ln>
                <a:noFill/>
              </a:ln>
              <a:solidFill>
                <a:schemeClr val="tx1"/>
              </a:solidFill>
            </a:rPr>
            <a:t>Elaborado y Revisado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endParaRPr lang="es-MX" sz="2000"/>
        </a:p>
        <a:p>
          <a:pPr algn="ctr"/>
          <a:r>
            <a:rPr lang="es-MX" sz="2000" baseline="0">
              <a:ln>
                <a:noFill/>
              </a:ln>
              <a:solidFill>
                <a:schemeClr val="tx1"/>
              </a:solidFill>
            </a:rPr>
            <a:t>_____________________________</a:t>
          </a:r>
        </a:p>
        <a:p>
          <a:pPr algn="ctr"/>
          <a:r>
            <a:rPr lang="es-MX" sz="2000">
              <a:ln>
                <a:noFill/>
              </a:ln>
              <a:solidFill>
                <a:schemeClr val="tx1"/>
              </a:solidFill>
            </a:rPr>
            <a:t>Ing. José Enrique López  Vanmeeter</a:t>
          </a:r>
        </a:p>
        <a:p>
          <a:pPr algn="ctr"/>
          <a:r>
            <a:rPr lang="es-MX" sz="2000">
              <a:ln>
                <a:noFill/>
              </a:ln>
              <a:solidFill>
                <a:schemeClr val="tx1"/>
              </a:solidFill>
            </a:rPr>
            <a:t>Sudirector  de Planeación, Desarrollo Institucional</a:t>
          </a:r>
          <a:r>
            <a:rPr lang="es-MX" sz="2000" baseline="0">
              <a:ln>
                <a:noFill/>
              </a:ln>
              <a:solidFill>
                <a:schemeClr val="tx1"/>
              </a:solidFill>
            </a:rPr>
            <a:t> y Transparencia</a:t>
          </a:r>
          <a:endParaRPr lang="es-MX" sz="2000">
            <a:ln>
              <a:noFill/>
            </a:ln>
            <a:solidFill>
              <a:schemeClr val="tx1"/>
            </a:solidFill>
          </a:endParaRPr>
        </a:p>
        <a:p>
          <a:endParaRPr lang="es-MX" sz="2000">
            <a:ln>
              <a:noFill/>
            </a:ln>
            <a:solidFill>
              <a:schemeClr val="tx1"/>
            </a:solidFill>
          </a:endParaRPr>
        </a:p>
      </xdr:txBody>
    </xdr:sp>
    <xdr:clientData/>
  </xdr:twoCellAnchor>
  <xdr:twoCellAnchor>
    <xdr:from>
      <xdr:col>12</xdr:col>
      <xdr:colOff>1144920</xdr:colOff>
      <xdr:row>252</xdr:row>
      <xdr:rowOff>51730</xdr:rowOff>
    </xdr:from>
    <xdr:to>
      <xdr:col>15</xdr:col>
      <xdr:colOff>1219869</xdr:colOff>
      <xdr:row>267</xdr:row>
      <xdr:rowOff>111125</xdr:rowOff>
    </xdr:to>
    <xdr:sp macro="" textlink="">
      <xdr:nvSpPr>
        <xdr:cNvPr id="34" name="4 CuadroTexto">
          <a:extLst>
            <a:ext uri="{FF2B5EF4-FFF2-40B4-BE49-F238E27FC236}">
              <a16:creationId xmlns:a16="http://schemas.microsoft.com/office/drawing/2014/main" id="{C2C31EB3-2C75-48DF-83EB-9605B5DCCCDD}"/>
            </a:ext>
          </a:extLst>
        </xdr:cNvPr>
        <xdr:cNvSpPr txBox="1"/>
      </xdr:nvSpPr>
      <xdr:spPr>
        <a:xfrm>
          <a:off x="14908545" y="175756230"/>
          <a:ext cx="4916824" cy="29168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a:ln>
                <a:noFill/>
              </a:ln>
              <a:solidFill>
                <a:schemeClr val="tx1"/>
              </a:solidFill>
            </a:rPr>
            <a:t>Revisado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endParaRPr lang="es-MX" sz="2000" baseline="0">
            <a:ln>
              <a:noFill/>
            </a:ln>
            <a:solidFill>
              <a:schemeClr val="tx1"/>
            </a:solidFill>
          </a:endParaRPr>
        </a:p>
        <a:p>
          <a:pPr algn="ctr"/>
          <a:r>
            <a:rPr lang="es-MX" sz="2000" baseline="0">
              <a:ln>
                <a:noFill/>
              </a:ln>
              <a:solidFill>
                <a:schemeClr val="tx1"/>
              </a:solidFill>
            </a:rPr>
            <a:t>___________________________</a:t>
          </a:r>
        </a:p>
        <a:p>
          <a:pPr algn="ctr"/>
          <a:r>
            <a:rPr lang="es-MX" sz="2000">
              <a:ln>
                <a:noFill/>
              </a:ln>
              <a:solidFill>
                <a:schemeClr val="tx1"/>
              </a:solidFill>
            </a:rPr>
            <a:t>L.A. Víctor Hugo Alarcón Flores</a:t>
          </a:r>
        </a:p>
        <a:p>
          <a:pPr algn="ctr"/>
          <a:r>
            <a:rPr lang="es-MX" sz="2000">
              <a:ln>
                <a:noFill/>
              </a:ln>
              <a:solidFill>
                <a:schemeClr val="tx1"/>
              </a:solidFill>
            </a:rPr>
            <a:t>Subdirector de Administración, Finanzas y Archivo</a:t>
          </a:r>
        </a:p>
      </xdr:txBody>
    </xdr:sp>
    <xdr:clientData/>
  </xdr:twoCellAnchor>
  <xdr:twoCellAnchor>
    <xdr:from>
      <xdr:col>18</xdr:col>
      <xdr:colOff>382153</xdr:colOff>
      <xdr:row>252</xdr:row>
      <xdr:rowOff>106998</xdr:rowOff>
    </xdr:from>
    <xdr:to>
      <xdr:col>22</xdr:col>
      <xdr:colOff>1105667</xdr:colOff>
      <xdr:row>266</xdr:row>
      <xdr:rowOff>103311</xdr:rowOff>
    </xdr:to>
    <xdr:sp macro="" textlink="">
      <xdr:nvSpPr>
        <xdr:cNvPr id="35" name="7 CuadroTexto">
          <a:extLst>
            <a:ext uri="{FF2B5EF4-FFF2-40B4-BE49-F238E27FC236}">
              <a16:creationId xmlns:a16="http://schemas.microsoft.com/office/drawing/2014/main" id="{A74A9952-DA4F-4512-8A7D-6F6F64CD65E8}"/>
            </a:ext>
          </a:extLst>
        </xdr:cNvPr>
        <xdr:cNvSpPr txBox="1"/>
      </xdr:nvSpPr>
      <xdr:spPr>
        <a:xfrm>
          <a:off x="21289528" y="172509498"/>
          <a:ext cx="5924164" cy="2663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2000">
              <a:ln>
                <a:noFill/>
              </a:ln>
              <a:solidFill>
                <a:schemeClr val="tx1"/>
              </a:solidFill>
            </a:rPr>
            <a:t>Aprobado</a:t>
          </a:r>
          <a:r>
            <a:rPr lang="es-MX" sz="2000" baseline="0">
              <a:ln>
                <a:noFill/>
              </a:ln>
              <a:solidFill>
                <a:schemeClr val="tx1"/>
              </a:solidFill>
            </a:rPr>
            <a:t> por:</a:t>
          </a:r>
        </a:p>
        <a:p>
          <a:pPr algn="ctr"/>
          <a:endParaRPr lang="es-MX" sz="2000" baseline="0">
            <a:ln>
              <a:noFill/>
            </a:ln>
            <a:solidFill>
              <a:schemeClr val="tx1"/>
            </a:solidFill>
          </a:endParaRPr>
        </a:p>
        <a:p>
          <a:pPr algn="ctr"/>
          <a:endParaRPr lang="es-MX" sz="2000" baseline="0">
            <a:ln>
              <a:noFill/>
            </a:ln>
            <a:solidFill>
              <a:schemeClr val="tx1"/>
            </a:solidFill>
          </a:endParaRPr>
        </a:p>
        <a:p>
          <a:pPr algn="ctr"/>
          <a:endParaRPr lang="es-MX" sz="2000" baseline="0">
            <a:ln>
              <a:noFill/>
            </a:ln>
            <a:solidFill>
              <a:schemeClr val="tx1"/>
            </a:solidFill>
          </a:endParaRPr>
        </a:p>
        <a:p>
          <a:pPr algn="ctr"/>
          <a:r>
            <a:rPr lang="es-MX" sz="2000" baseline="0">
              <a:ln>
                <a:noFill/>
              </a:ln>
              <a:solidFill>
                <a:schemeClr val="tx1"/>
              </a:solidFill>
            </a:rPr>
            <a:t>______________________________</a:t>
          </a:r>
        </a:p>
        <a:p>
          <a:pPr algn="ctr"/>
          <a:r>
            <a:rPr lang="es-MX" sz="2000">
              <a:ln>
                <a:noFill/>
              </a:ln>
              <a:solidFill>
                <a:schemeClr val="tx1"/>
              </a:solidFill>
            </a:rPr>
            <a:t>Mtro. Víctor</a:t>
          </a:r>
          <a:r>
            <a:rPr lang="es-MX" sz="2000" baseline="0">
              <a:ln>
                <a:noFill/>
              </a:ln>
              <a:solidFill>
                <a:schemeClr val="tx1"/>
              </a:solidFill>
            </a:rPr>
            <a:t> Alejandro Ocampo Dionicio</a:t>
          </a:r>
          <a:endParaRPr lang="es-MX" sz="2000">
            <a:ln>
              <a:noFill/>
            </a:ln>
            <a:solidFill>
              <a:schemeClr val="tx1"/>
            </a:solidFill>
          </a:endParaRPr>
        </a:p>
        <a:p>
          <a:pPr algn="ctr"/>
          <a:r>
            <a:rPr lang="es-MX" sz="2000">
              <a:ln>
                <a:noFill/>
              </a:ln>
              <a:solidFill>
                <a:schemeClr val="tx1"/>
              </a:solidFill>
            </a:rPr>
            <a:t>Directora</a:t>
          </a:r>
          <a:r>
            <a:rPr lang="es-MX" sz="2000" baseline="0">
              <a:ln>
                <a:noFill/>
              </a:ln>
              <a:solidFill>
                <a:schemeClr val="tx1"/>
              </a:solidFill>
            </a:rPr>
            <a:t> General</a:t>
          </a:r>
          <a:endParaRPr lang="es-MX" sz="2000">
            <a:ln>
              <a:noFill/>
            </a:ln>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173181</xdr:colOff>
      <xdr:row>155</xdr:row>
      <xdr:rowOff>59881</xdr:rowOff>
    </xdr:from>
    <xdr:to>
      <xdr:col>2</xdr:col>
      <xdr:colOff>1212270</xdr:colOff>
      <xdr:row>165</xdr:row>
      <xdr:rowOff>134155</xdr:rowOff>
    </xdr:to>
    <xdr:sp macro="" textlink="">
      <xdr:nvSpPr>
        <xdr:cNvPr id="2" name="6 CuadroTexto">
          <a:extLst>
            <a:ext uri="{FF2B5EF4-FFF2-40B4-BE49-F238E27FC236}">
              <a16:creationId xmlns:a16="http://schemas.microsoft.com/office/drawing/2014/main" id="{7B926012-34D3-4756-8082-3C6B88A9464C}"/>
            </a:ext>
          </a:extLst>
        </xdr:cNvPr>
        <xdr:cNvSpPr txBox="1"/>
      </xdr:nvSpPr>
      <xdr:spPr>
        <a:xfrm flipH="1">
          <a:off x="173181" y="57008649"/>
          <a:ext cx="3373385" cy="2220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aseline="0">
              <a:ln>
                <a:noFill/>
              </a:ln>
              <a:solidFill>
                <a:schemeClr val="tx1"/>
              </a:solidFill>
            </a:rPr>
            <a:t>Elaborado y 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200" baseline="0">
            <a:ln>
              <a:noFill/>
            </a:ln>
            <a:solidFill>
              <a:schemeClr val="tx1"/>
            </a:solidFill>
          </a:endParaRPr>
        </a:p>
        <a:p>
          <a:pPr algn="ctr"/>
          <a:r>
            <a:rPr lang="es-MX" sz="1400" baseline="0">
              <a:ln>
                <a:noFill/>
              </a:ln>
              <a:solidFill>
                <a:schemeClr val="tx1"/>
              </a:solidFill>
            </a:rPr>
            <a:t>____________________________</a:t>
          </a:r>
        </a:p>
        <a:p>
          <a:pPr algn="ctr"/>
          <a:r>
            <a:rPr lang="es-MX" sz="1400">
              <a:ln>
                <a:noFill/>
              </a:ln>
              <a:solidFill>
                <a:schemeClr val="tx1"/>
              </a:solidFill>
            </a:rPr>
            <a:t>C.P. Margarita</a:t>
          </a:r>
          <a:r>
            <a:rPr lang="es-MX" sz="1400" baseline="0">
              <a:ln>
                <a:noFill/>
              </a:ln>
              <a:solidFill>
                <a:schemeClr val="tx1"/>
              </a:solidFill>
            </a:rPr>
            <a:t> Abarca Calvo</a:t>
          </a:r>
          <a:endParaRPr lang="es-MX" sz="1400">
            <a:ln>
              <a:noFill/>
            </a:ln>
            <a:solidFill>
              <a:schemeClr val="tx1"/>
            </a:solidFill>
          </a:endParaRPr>
        </a:p>
        <a:p>
          <a:pPr algn="ctr"/>
          <a:r>
            <a:rPr lang="es-MX" sz="1400">
              <a:ln>
                <a:noFill/>
              </a:ln>
              <a:solidFill>
                <a:schemeClr val="tx1"/>
              </a:solidFill>
            </a:rPr>
            <a:t>Jefe de Proyecto de Planeación y Programación</a:t>
          </a:r>
        </a:p>
        <a:p>
          <a:endParaRPr lang="es-MX" sz="1400">
            <a:ln>
              <a:noFill/>
            </a:ln>
            <a:solidFill>
              <a:schemeClr val="tx1"/>
            </a:solidFill>
          </a:endParaRPr>
        </a:p>
      </xdr:txBody>
    </xdr:sp>
    <xdr:clientData/>
  </xdr:twoCellAnchor>
  <xdr:twoCellAnchor>
    <xdr:from>
      <xdr:col>2</xdr:col>
      <xdr:colOff>943920</xdr:colOff>
      <xdr:row>154</xdr:row>
      <xdr:rowOff>228888</xdr:rowOff>
    </xdr:from>
    <xdr:to>
      <xdr:col>8</xdr:col>
      <xdr:colOff>577271</xdr:colOff>
      <xdr:row>165</xdr:row>
      <xdr:rowOff>134155</xdr:rowOff>
    </xdr:to>
    <xdr:sp macro="" textlink="">
      <xdr:nvSpPr>
        <xdr:cNvPr id="3" name="6 CuadroTexto">
          <a:extLst>
            <a:ext uri="{FF2B5EF4-FFF2-40B4-BE49-F238E27FC236}">
              <a16:creationId xmlns:a16="http://schemas.microsoft.com/office/drawing/2014/main" id="{A685321F-F1E0-489A-BE6A-6FD636C06B68}"/>
            </a:ext>
          </a:extLst>
        </xdr:cNvPr>
        <xdr:cNvSpPr txBox="1"/>
      </xdr:nvSpPr>
      <xdr:spPr>
        <a:xfrm flipH="1">
          <a:off x="3278216" y="56882515"/>
          <a:ext cx="4851978" cy="23468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baseline="0">
              <a:ln>
                <a:noFill/>
              </a:ln>
              <a:solidFill>
                <a:schemeClr val="tx1"/>
              </a:solidFill>
            </a:rPr>
            <a:t>Elaborado y 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2400"/>
        </a:p>
        <a:p>
          <a:pPr algn="ctr"/>
          <a:r>
            <a:rPr lang="es-MX" sz="1400" baseline="0">
              <a:ln>
                <a:noFill/>
              </a:ln>
              <a:solidFill>
                <a:schemeClr val="tx1"/>
              </a:solidFill>
            </a:rPr>
            <a:t>_____________________________</a:t>
          </a:r>
        </a:p>
        <a:p>
          <a:pPr algn="ctr"/>
          <a:r>
            <a:rPr lang="es-MX" sz="1400">
              <a:ln>
                <a:noFill/>
              </a:ln>
              <a:solidFill>
                <a:schemeClr val="tx1"/>
              </a:solidFill>
            </a:rPr>
            <a:t>Ing. José Enrique López  Vanmeeter</a:t>
          </a:r>
        </a:p>
        <a:p>
          <a:pPr algn="ctr"/>
          <a:r>
            <a:rPr lang="es-MX" sz="1400">
              <a:ln>
                <a:noFill/>
              </a:ln>
              <a:solidFill>
                <a:schemeClr val="tx1"/>
              </a:solidFill>
            </a:rPr>
            <a:t>Sudirector  de Planeación,</a:t>
          </a:r>
          <a:r>
            <a:rPr lang="es-MX" sz="1400" baseline="0">
              <a:ln>
                <a:noFill/>
              </a:ln>
              <a:solidFill>
                <a:schemeClr val="tx1"/>
              </a:solidFill>
            </a:rPr>
            <a:t> Desarrollo Institucional</a:t>
          </a:r>
        </a:p>
        <a:p>
          <a:pPr algn="ctr"/>
          <a:r>
            <a:rPr lang="es-MX" sz="1400" baseline="0">
              <a:ln>
                <a:noFill/>
              </a:ln>
              <a:solidFill>
                <a:schemeClr val="tx1"/>
              </a:solidFill>
            </a:rPr>
            <a:t> y Transparencia</a:t>
          </a:r>
          <a:endParaRPr lang="es-MX" sz="1400">
            <a:ln>
              <a:noFill/>
            </a:ln>
            <a:solidFill>
              <a:schemeClr val="tx1"/>
            </a:solidFill>
          </a:endParaRPr>
        </a:p>
        <a:p>
          <a:endParaRPr lang="es-MX" sz="1400">
            <a:ln>
              <a:noFill/>
            </a:ln>
            <a:solidFill>
              <a:schemeClr val="tx1"/>
            </a:solidFill>
          </a:endParaRPr>
        </a:p>
      </xdr:txBody>
    </xdr:sp>
    <xdr:clientData/>
  </xdr:twoCellAnchor>
  <xdr:twoCellAnchor>
    <xdr:from>
      <xdr:col>8</xdr:col>
      <xdr:colOff>221592</xdr:colOff>
      <xdr:row>155</xdr:row>
      <xdr:rowOff>4937</xdr:rowOff>
    </xdr:from>
    <xdr:to>
      <xdr:col>13</xdr:col>
      <xdr:colOff>491202</xdr:colOff>
      <xdr:row>165</xdr:row>
      <xdr:rowOff>26830</xdr:rowOff>
    </xdr:to>
    <xdr:sp macro="" textlink="">
      <xdr:nvSpPr>
        <xdr:cNvPr id="4" name="4 CuadroTexto">
          <a:extLst>
            <a:ext uri="{FF2B5EF4-FFF2-40B4-BE49-F238E27FC236}">
              <a16:creationId xmlns:a16="http://schemas.microsoft.com/office/drawing/2014/main" id="{5B0EC2CE-0829-4CBD-99E7-3812960DB9A0}"/>
            </a:ext>
          </a:extLst>
        </xdr:cNvPr>
        <xdr:cNvSpPr txBox="1"/>
      </xdr:nvSpPr>
      <xdr:spPr>
        <a:xfrm>
          <a:off x="7774515" y="56953705"/>
          <a:ext cx="4039363" cy="2168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n>
                <a:noFill/>
              </a:ln>
              <a:solidFill>
                <a:schemeClr val="tx1"/>
              </a:solidFill>
            </a:rPr>
            <a:t>Revisado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baseline="0">
            <a:ln>
              <a:noFill/>
            </a:ln>
            <a:solidFill>
              <a:schemeClr val="tx1"/>
            </a:solidFill>
          </a:endParaRPr>
        </a:p>
        <a:p>
          <a:pPr algn="ctr"/>
          <a:r>
            <a:rPr lang="es-MX" sz="1400" baseline="0">
              <a:ln>
                <a:noFill/>
              </a:ln>
              <a:solidFill>
                <a:schemeClr val="tx1"/>
              </a:solidFill>
            </a:rPr>
            <a:t>___________________________</a:t>
          </a:r>
        </a:p>
        <a:p>
          <a:pPr algn="ctr"/>
          <a:r>
            <a:rPr lang="es-MX" sz="1400">
              <a:ln>
                <a:noFill/>
              </a:ln>
              <a:solidFill>
                <a:schemeClr val="tx1"/>
              </a:solidFill>
            </a:rPr>
            <a:t>L.A. Víctor Hugo Alarcón Flores</a:t>
          </a:r>
        </a:p>
        <a:p>
          <a:pPr algn="ctr"/>
          <a:r>
            <a:rPr lang="es-MX" sz="1400">
              <a:ln>
                <a:noFill/>
              </a:ln>
              <a:solidFill>
                <a:schemeClr val="tx1"/>
              </a:solidFill>
            </a:rPr>
            <a:t>Subdirector de Administración, Finanzas y Archivo</a:t>
          </a:r>
        </a:p>
      </xdr:txBody>
    </xdr:sp>
    <xdr:clientData/>
  </xdr:twoCellAnchor>
  <xdr:twoCellAnchor>
    <xdr:from>
      <xdr:col>13</xdr:col>
      <xdr:colOff>507111</xdr:colOff>
      <xdr:row>154</xdr:row>
      <xdr:rowOff>275235</xdr:rowOff>
    </xdr:from>
    <xdr:to>
      <xdr:col>18</xdr:col>
      <xdr:colOff>0</xdr:colOff>
      <xdr:row>165</xdr:row>
      <xdr:rowOff>13415</xdr:rowOff>
    </xdr:to>
    <xdr:sp macro="" textlink="">
      <xdr:nvSpPr>
        <xdr:cNvPr id="5" name="7 CuadroTexto">
          <a:extLst>
            <a:ext uri="{FF2B5EF4-FFF2-40B4-BE49-F238E27FC236}">
              <a16:creationId xmlns:a16="http://schemas.microsoft.com/office/drawing/2014/main" id="{C42EE4A4-9188-4986-B463-8DAD898E2DD0}"/>
            </a:ext>
          </a:extLst>
        </xdr:cNvPr>
        <xdr:cNvSpPr txBox="1"/>
      </xdr:nvSpPr>
      <xdr:spPr>
        <a:xfrm>
          <a:off x="11829787" y="56928862"/>
          <a:ext cx="3611445" cy="2179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400">
              <a:ln>
                <a:noFill/>
              </a:ln>
              <a:solidFill>
                <a:schemeClr val="tx1"/>
              </a:solidFill>
            </a:rPr>
            <a:t>Aprobado</a:t>
          </a:r>
          <a:r>
            <a:rPr lang="es-MX" sz="1400" baseline="0">
              <a:ln>
                <a:noFill/>
              </a:ln>
              <a:solidFill>
                <a:schemeClr val="tx1"/>
              </a:solidFill>
            </a:rPr>
            <a:t> por:</a:t>
          </a:r>
        </a:p>
        <a:p>
          <a:pPr algn="ctr"/>
          <a:endParaRPr lang="es-MX" sz="1400" baseline="0">
            <a:ln>
              <a:noFill/>
            </a:ln>
            <a:solidFill>
              <a:schemeClr val="tx1"/>
            </a:solidFill>
          </a:endParaRPr>
        </a:p>
        <a:p>
          <a:pPr algn="ctr"/>
          <a:endParaRPr lang="es-MX" sz="1400" baseline="0">
            <a:ln>
              <a:noFill/>
            </a:ln>
            <a:solidFill>
              <a:schemeClr val="tx1"/>
            </a:solidFill>
          </a:endParaRPr>
        </a:p>
        <a:p>
          <a:pPr algn="ctr"/>
          <a:endParaRPr lang="es-MX" sz="1400" baseline="0">
            <a:ln>
              <a:noFill/>
            </a:ln>
            <a:solidFill>
              <a:schemeClr val="tx1"/>
            </a:solidFill>
          </a:endParaRPr>
        </a:p>
        <a:p>
          <a:pPr algn="ctr"/>
          <a:r>
            <a:rPr lang="es-MX" sz="1400" baseline="0">
              <a:ln>
                <a:noFill/>
              </a:ln>
              <a:solidFill>
                <a:schemeClr val="tx1"/>
              </a:solidFill>
            </a:rPr>
            <a:t>______________________________</a:t>
          </a:r>
        </a:p>
        <a:p>
          <a:pPr algn="ctr"/>
          <a:r>
            <a:rPr lang="es-MX" sz="1400">
              <a:ln>
                <a:noFill/>
              </a:ln>
              <a:solidFill>
                <a:schemeClr val="tx1"/>
              </a:solidFill>
            </a:rPr>
            <a:t>Mtro. Víctor</a:t>
          </a:r>
          <a:r>
            <a:rPr lang="es-MX" sz="1400" baseline="0">
              <a:ln>
                <a:noFill/>
              </a:ln>
              <a:solidFill>
                <a:schemeClr val="tx1"/>
              </a:solidFill>
            </a:rPr>
            <a:t> Alejandro Ocampo Dionicio</a:t>
          </a:r>
          <a:endParaRPr lang="es-MX" sz="1400">
            <a:ln>
              <a:noFill/>
            </a:ln>
            <a:solidFill>
              <a:schemeClr val="tx1"/>
            </a:solidFill>
          </a:endParaRPr>
        </a:p>
        <a:p>
          <a:pPr algn="ctr"/>
          <a:r>
            <a:rPr lang="es-MX" sz="1400">
              <a:ln>
                <a:noFill/>
              </a:ln>
              <a:solidFill>
                <a:schemeClr val="tx1"/>
              </a:solidFill>
            </a:rPr>
            <a:t>Directora</a:t>
          </a:r>
          <a:r>
            <a:rPr lang="es-MX" sz="1400" baseline="0">
              <a:ln>
                <a:noFill/>
              </a:ln>
              <a:solidFill>
                <a:schemeClr val="tx1"/>
              </a:solidFill>
            </a:rPr>
            <a:t> General</a:t>
          </a:r>
          <a:endParaRPr lang="es-MX" sz="1400">
            <a:ln>
              <a:noFill/>
            </a:ln>
            <a:solidFill>
              <a:schemeClr val="tx1"/>
            </a:solidFill>
          </a:endParaRPr>
        </a:p>
      </xdr:txBody>
    </xdr:sp>
    <xdr:clientData/>
  </xdr:twoCellAnchor>
  <xdr:twoCellAnchor editAs="oneCell">
    <xdr:from>
      <xdr:col>2</xdr:col>
      <xdr:colOff>845306</xdr:colOff>
      <xdr:row>1</xdr:row>
      <xdr:rowOff>66676</xdr:rowOff>
    </xdr:from>
    <xdr:to>
      <xdr:col>2</xdr:col>
      <xdr:colOff>1644637</xdr:colOff>
      <xdr:row>4</xdr:row>
      <xdr:rowOff>61188</xdr:rowOff>
    </xdr:to>
    <xdr:pic>
      <xdr:nvPicPr>
        <xdr:cNvPr id="6" name="Imagen 5" descr="Una señal de alto&#10;&#10;Descripción generada automáticamente con confianza media">
          <a:extLst>
            <a:ext uri="{FF2B5EF4-FFF2-40B4-BE49-F238E27FC236}">
              <a16:creationId xmlns:a16="http://schemas.microsoft.com/office/drawing/2014/main" id="{B4AC3439-AA09-4714-AED9-7FB8FE5A7F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8931" y="276226"/>
          <a:ext cx="799331" cy="623162"/>
        </a:xfrm>
        <a:prstGeom prst="rect">
          <a:avLst/>
        </a:prstGeom>
        <a:noFill/>
        <a:ln>
          <a:noFill/>
        </a:ln>
      </xdr:spPr>
    </xdr:pic>
    <xdr:clientData/>
  </xdr:twoCellAnchor>
  <xdr:twoCellAnchor>
    <xdr:from>
      <xdr:col>0</xdr:col>
      <xdr:colOff>331932</xdr:colOff>
      <xdr:row>1</xdr:row>
      <xdr:rowOff>57151</xdr:rowOff>
    </xdr:from>
    <xdr:to>
      <xdr:col>1</xdr:col>
      <xdr:colOff>597465</xdr:colOff>
      <xdr:row>4</xdr:row>
      <xdr:rowOff>15395</xdr:rowOff>
    </xdr:to>
    <xdr:grpSp>
      <xdr:nvGrpSpPr>
        <xdr:cNvPr id="7" name="Grupo 6">
          <a:extLst>
            <a:ext uri="{FF2B5EF4-FFF2-40B4-BE49-F238E27FC236}">
              <a16:creationId xmlns:a16="http://schemas.microsoft.com/office/drawing/2014/main" id="{240B36E6-D438-4D80-B921-27CB9669A729}"/>
            </a:ext>
          </a:extLst>
        </xdr:cNvPr>
        <xdr:cNvGrpSpPr/>
      </xdr:nvGrpSpPr>
      <xdr:grpSpPr>
        <a:xfrm>
          <a:off x="331932" y="271799"/>
          <a:ext cx="1271695" cy="602188"/>
          <a:chOff x="35694" y="-83761"/>
          <a:chExt cx="897014" cy="585890"/>
        </a:xfrm>
      </xdr:grpSpPr>
      <xdr:pic>
        <xdr:nvPicPr>
          <xdr:cNvPr id="8" name="Imagen 7">
            <a:extLst>
              <a:ext uri="{FF2B5EF4-FFF2-40B4-BE49-F238E27FC236}">
                <a16:creationId xmlns:a16="http://schemas.microsoft.com/office/drawing/2014/main" id="{55A6C79E-F955-468C-ADAD-F47421CED45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9565"/>
          <a:stretch/>
        </xdr:blipFill>
        <xdr:spPr bwMode="auto">
          <a:xfrm>
            <a:off x="35694" y="-83761"/>
            <a:ext cx="374737" cy="585890"/>
          </a:xfrm>
          <a:prstGeom prst="rect">
            <a:avLst/>
          </a:prstGeom>
          <a:noFill/>
          <a:ln>
            <a:noFill/>
          </a:ln>
        </xdr:spPr>
      </xdr:pic>
      <xdr:pic>
        <xdr:nvPicPr>
          <xdr:cNvPr id="9" name="Imagen 8">
            <a:extLst>
              <a:ext uri="{FF2B5EF4-FFF2-40B4-BE49-F238E27FC236}">
                <a16:creationId xmlns:a16="http://schemas.microsoft.com/office/drawing/2014/main" id="{888A7039-C25B-47A8-8DEF-5F13E0A0AC8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3404" t="1" r="37215" b="5"/>
          <a:stretch/>
        </xdr:blipFill>
        <xdr:spPr bwMode="auto">
          <a:xfrm>
            <a:off x="446130" y="-83761"/>
            <a:ext cx="486578" cy="585834"/>
          </a:xfrm>
          <a:prstGeom prst="rect">
            <a:avLst/>
          </a:prstGeom>
          <a:noFill/>
          <a:ln>
            <a:noFill/>
          </a:ln>
        </xdr:spPr>
      </xdr:pic>
    </xdr:grpSp>
    <xdr:clientData/>
  </xdr:twoCellAnchor>
  <xdr:twoCellAnchor>
    <xdr:from>
      <xdr:col>13</xdr:col>
      <xdr:colOff>330228</xdr:colOff>
      <xdr:row>1</xdr:row>
      <xdr:rowOff>1</xdr:rowOff>
    </xdr:from>
    <xdr:to>
      <xdr:col>17</xdr:col>
      <xdr:colOff>699639</xdr:colOff>
      <xdr:row>4</xdr:row>
      <xdr:rowOff>95520</xdr:rowOff>
    </xdr:to>
    <xdr:grpSp>
      <xdr:nvGrpSpPr>
        <xdr:cNvPr id="10" name="Grupo 9">
          <a:extLst>
            <a:ext uri="{FF2B5EF4-FFF2-40B4-BE49-F238E27FC236}">
              <a16:creationId xmlns:a16="http://schemas.microsoft.com/office/drawing/2014/main" id="{A5630C02-D20A-4426-A207-49D86F6A4D9A}"/>
            </a:ext>
          </a:extLst>
        </xdr:cNvPr>
        <xdr:cNvGrpSpPr/>
      </xdr:nvGrpSpPr>
      <xdr:grpSpPr>
        <a:xfrm>
          <a:off x="11652904" y="214649"/>
          <a:ext cx="3039094" cy="739463"/>
          <a:chOff x="94377" y="167836"/>
          <a:chExt cx="2068037" cy="829632"/>
        </a:xfrm>
      </xdr:grpSpPr>
      <xdr:pic>
        <xdr:nvPicPr>
          <xdr:cNvPr id="11" name="Imagen 10" descr="Logotipo&#10;&#10;Descripción generada automáticamente con confianza media">
            <a:extLst>
              <a:ext uri="{FF2B5EF4-FFF2-40B4-BE49-F238E27FC236}">
                <a16:creationId xmlns:a16="http://schemas.microsoft.com/office/drawing/2014/main" id="{AE843EE0-5510-4F5A-A9D4-5332ECE56318}"/>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 r="86226"/>
          <a:stretch/>
        </xdr:blipFill>
        <xdr:spPr bwMode="auto">
          <a:xfrm>
            <a:off x="94377" y="167836"/>
            <a:ext cx="477618" cy="829632"/>
          </a:xfrm>
          <a:prstGeom prst="rect">
            <a:avLst/>
          </a:prstGeom>
          <a:ln>
            <a:noFill/>
          </a:ln>
          <a:extLst>
            <a:ext uri="{53640926-AAD7-44D8-BBD7-CCE9431645EC}">
              <a14:shadowObscured xmlns:a14="http://schemas.microsoft.com/office/drawing/2010/main"/>
            </a:ext>
          </a:extLst>
        </xdr:spPr>
      </xdr:pic>
      <xdr:pic>
        <xdr:nvPicPr>
          <xdr:cNvPr id="12" name="Imagen 11" descr="Logotipo&#10;&#10;Descripción generada automáticamente con confianza media">
            <a:extLst>
              <a:ext uri="{FF2B5EF4-FFF2-40B4-BE49-F238E27FC236}">
                <a16:creationId xmlns:a16="http://schemas.microsoft.com/office/drawing/2014/main" id="{98301696-D07F-47BD-919E-4D2F3C12FE3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4747" t="20500" r="34336" b="15243"/>
          <a:stretch/>
        </xdr:blipFill>
        <xdr:spPr bwMode="auto">
          <a:xfrm>
            <a:off x="624171" y="325047"/>
            <a:ext cx="1538243" cy="626040"/>
          </a:xfrm>
          <a:prstGeom prst="rect">
            <a:avLst/>
          </a:prstGeom>
          <a:ln>
            <a:noFill/>
          </a:ln>
          <a:extLst>
            <a:ext uri="{53640926-AAD7-44D8-BBD7-CCE9431645EC}">
              <a14:shadowObscured xmlns:a14="http://schemas.microsoft.com/office/drawing/2010/main"/>
            </a:ext>
          </a:extLst>
        </xdr:spPr>
      </xdr:pic>
    </xdr:grpSp>
    <xdr:clientData/>
  </xdr:twoCellAnchor>
  <xdr:twoCellAnchor editAs="oneCell">
    <xdr:from>
      <xdr:col>1</xdr:col>
      <xdr:colOff>693305</xdr:colOff>
      <xdr:row>1</xdr:row>
      <xdr:rowOff>119399</xdr:rowOff>
    </xdr:from>
    <xdr:to>
      <xdr:col>2</xdr:col>
      <xdr:colOff>641088</xdr:colOff>
      <xdr:row>4</xdr:row>
      <xdr:rowOff>24187</xdr:rowOff>
    </xdr:to>
    <xdr:pic>
      <xdr:nvPicPr>
        <xdr:cNvPr id="13" name="Imagen 12">
          <a:extLst>
            <a:ext uri="{FF2B5EF4-FFF2-40B4-BE49-F238E27FC236}">
              <a16:creationId xmlns:a16="http://schemas.microsoft.com/office/drawing/2014/main" id="{76D68A2A-4A45-4452-A959-8E260215E7B5}"/>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02955" y="328949"/>
          <a:ext cx="1271758" cy="5334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roconalepedu-my.sharepoint.com/Users/jose_/Desktop/JD%20LIX/Acuerdos/2%20POA22/POA%20cierre%20202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MAGUIS22\CONALEP%202022\POA2022\POA%201er.%20TRIMESTRE%202022\POA%201er.%20Trim.%202022%20JDo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HP\AppData\Roaming\Microsoft\Excel\cierre%20POA%202018%20(version%2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jose_\Desktop\Cuenta%20Publica%202020\Imprime%20Final%20segunda%20solventaci&#243;n\POA%20%20Enero-Diciembre2020%20imprim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groconalepedu-my.sharepoint.com/Users/jose_/Desktop/Segunda%20Solventaci&#243;n/POA%20%20Enero-Diciembre2020%20imprim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Índice"/>
      <sheetName val="Justificacion"/>
      <sheetName val="Impacto"/>
      <sheetName val="Estratégico"/>
      <sheetName val="E1"/>
      <sheetName val="E2"/>
      <sheetName val="E3"/>
      <sheetName val="E4"/>
      <sheetName val="E5"/>
      <sheetName val="A1"/>
      <sheetName val="Indicadores "/>
      <sheetName val="Estructura Programatica"/>
    </sheetNames>
    <sheetDataSet>
      <sheetData sheetId="0" refreshError="1"/>
      <sheetData sheetId="1" refreshError="1"/>
      <sheetData sheetId="2" refreshError="1"/>
      <sheetData sheetId="3" refreshError="1"/>
      <sheetData sheetId="4" refreshError="1"/>
      <sheetData sheetId="5" refreshError="1"/>
      <sheetData sheetId="6">
        <row r="15">
          <cell r="G15" t="str">
            <v>Porcentaje de Convenios en operación</v>
          </cell>
        </row>
        <row r="16">
          <cell r="G16" t="str">
            <v>Porcentaje de empresas e instituciones de los sectores productivos atendidos en el area de influencia.</v>
          </cell>
        </row>
        <row r="17">
          <cell r="G17" t="str">
            <v>1.-Porcentaje de crecimiento en el número de alumnos inscritos de nuevo ingreso</v>
          </cell>
        </row>
        <row r="18">
          <cell r="G18" t="str">
            <v>2. Porcentaje de Incremento en el número de personas capacitadas en el trabajo</v>
          </cell>
        </row>
        <row r="19">
          <cell r="G19" t="str">
            <v xml:space="preserve">3.Porcentaje de incremento de Personas evaluadas en competencias </v>
          </cell>
        </row>
        <row r="20">
          <cell r="G20" t="str">
            <v>4.Porcentaje de crecimiento en el número de certificados de competencia emitidos.</v>
          </cell>
        </row>
        <row r="21">
          <cell r="G21" t="str">
            <v>1.1. Numero de fichas otorgadas para el examen de admisión.</v>
          </cell>
        </row>
        <row r="22">
          <cell r="G22" t="str">
            <v>1.2. Porcentaje crecimiento en el número de promoción y difusión de los servicios institucionales.</v>
          </cell>
        </row>
        <row r="23">
          <cell r="G23" t="str">
            <v>2.1 Tasa de crecimiento de los ingresos por capacitación</v>
          </cell>
        </row>
        <row r="26">
          <cell r="G26" t="str">
            <v>3.1  Ingresos por los servicios de evaluación</v>
          </cell>
        </row>
        <row r="27">
          <cell r="G27" t="str">
            <v>2.1 Tasa de crecimiento en el número de portafolios de evidencias revisados.</v>
          </cell>
        </row>
        <row r="28">
          <cell r="G28" t="str">
            <v>4.1 Porcentaje de incremento de  actividades de emprendimiento.</v>
          </cell>
        </row>
      </sheetData>
      <sheetData sheetId="7">
        <row r="14">
          <cell r="G14" t="str">
            <v>Porcentanje de egresados del Sistema Conalep en el 2022 con respecto al total de egresados de subsistemas equivalentes.</v>
          </cell>
        </row>
        <row r="15">
          <cell r="G15" t="str">
            <v>Porcentaje de crecimiento de la matrícula</v>
          </cell>
        </row>
        <row r="16">
          <cell r="G16" t="str">
            <v>1. Porcentaje de Alumnos atendidos en planteles incritos en el PC-SINEMS</v>
          </cell>
        </row>
        <row r="17">
          <cell r="G17" t="str">
            <v xml:space="preserve"> Porcentaje de Docente capacitado en programas de formacion docente.</v>
          </cell>
        </row>
        <row r="18">
          <cell r="G18" t="str">
            <v>3. Porcentaje de abandono escolar en los planteles.</v>
          </cell>
        </row>
        <row r="19">
          <cell r="G19" t="str">
            <v>1.1. Porcenjate de Planteles inscritos  en el PC-SINEMS.</v>
          </cell>
        </row>
        <row r="23">
          <cell r="G23" t="str">
            <v>3.1 Total de alumnos atendidos en el programa de Acción Tutorial</v>
          </cell>
        </row>
        <row r="25">
          <cell r="G25" t="str">
            <v>3.3 Porcentaje de Padres de Familia participantes en el programa "Escuela para Padres".</v>
          </cell>
        </row>
      </sheetData>
      <sheetData sheetId="8">
        <row r="14">
          <cell r="G14" t="str">
            <v>Porcentaje de alumnos egresados que en algún momento estuvieron becados por coherte generacional.</v>
          </cell>
        </row>
        <row r="15">
          <cell r="G15" t="str">
            <v>Porcentaje de permanencia escolar de los alumnos becados.</v>
          </cell>
        </row>
        <row r="16">
          <cell r="G16" t="str">
            <v>Porcentaje de alumnos beneficiados con una beca financiada por programas oficiales</v>
          </cell>
        </row>
        <row r="18">
          <cell r="G18" t="str">
            <v>Numero de convocatorias de becas apoyadas por programas oficiales.</v>
          </cell>
        </row>
      </sheetData>
      <sheetData sheetId="9">
        <row r="14">
          <cell r="G14" t="str">
            <v>Índice de cobertura de operación del Modelo Educativo por Competencias.</v>
          </cell>
        </row>
        <row r="15">
          <cell r="G15" t="str">
            <v>Numero de planteles con laboratorios y talleres equipados de acuerdo a las nuevas guías de equipamiento.</v>
          </cell>
        </row>
        <row r="16">
          <cell r="G16" t="str">
            <v>Índice de equipamiento de talleres y laboratorios equipados  de acuerdo a las nuevas guías de equipamiento para el desarrollo de cada una de las competencias disiplinares y profesionales.</v>
          </cell>
        </row>
        <row r="17">
          <cell r="G17" t="str">
            <v>índice de Alumnos por computadora.</v>
          </cell>
        </row>
        <row r="18">
          <cell r="G18" t="str">
            <v>Porcentaje de cumplimiento de los programas de Mantenimiento preventivo y correctivo a laboratorios, talleres y areas comunes.</v>
          </cell>
        </row>
        <row r="19">
          <cell r="G19" t="str">
            <v>Número de programas de Mantenimiento preventivo y correctivo a laboratorios informáticos y areas administrativas.</v>
          </cell>
        </row>
        <row r="20">
          <cell r="G20" t="str">
            <v>Porcentaje de Proyectos de Infraestructura y Equipamiento autorizados con programas oficiales.</v>
          </cell>
        </row>
        <row r="21">
          <cell r="G21" t="str">
            <v>Planteles con acceso a las redes electrónicas de información.</v>
          </cell>
        </row>
      </sheetData>
      <sheetData sheetId="10">
        <row r="14">
          <cell r="G14" t="str">
            <v>Porcentaje de crecimiento de colocación de egresados en el mercado laboral.</v>
          </cell>
        </row>
        <row r="16">
          <cell r="G16" t="str">
            <v>Alumnos egresados que se incorporan a educación superior.</v>
          </cell>
        </row>
        <row r="17">
          <cell r="G17" t="str">
            <v>Eficiencia de titulación</v>
          </cell>
        </row>
        <row r="19">
          <cell r="G19" t="str">
            <v>2.-Porcentaje de Planteles participantes en el MMFD.</v>
          </cell>
        </row>
        <row r="24">
          <cell r="G24" t="str">
            <v>1.1 Rehabilitación de la Infraestructura de los Planteles.</v>
          </cell>
        </row>
        <row r="28">
          <cell r="G28" t="str">
            <v>4.1 Numero de planteles que actualizaron su inventario y el GUIASIST</v>
          </cell>
        </row>
      </sheetData>
      <sheetData sheetId="11">
        <row r="14">
          <cell r="G14" t="str">
            <v>Porcentaje de la Capacidad Instalada  utilizada</v>
          </cell>
        </row>
        <row r="17">
          <cell r="G17" t="str">
            <v>Seguimiento del Programa Operativo Anual</v>
          </cell>
        </row>
      </sheetData>
      <sheetData sheetId="12"/>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Índice"/>
      <sheetName val="Justificacion"/>
      <sheetName val="Impacto"/>
      <sheetName val="Estratégico"/>
      <sheetName val="E1"/>
      <sheetName val="E2"/>
      <sheetName val="E3"/>
      <sheetName val="E4"/>
      <sheetName val="E5"/>
      <sheetName val="A1"/>
      <sheetName val="Indicadores "/>
      <sheetName val="Estructura Programatica"/>
    </sheetNames>
    <sheetDataSet>
      <sheetData sheetId="0" refreshError="1"/>
      <sheetData sheetId="1" refreshError="1"/>
      <sheetData sheetId="2" refreshError="1"/>
      <sheetData sheetId="3" refreshError="1"/>
      <sheetData sheetId="4" refreshError="1"/>
      <sheetData sheetId="5" refreshError="1"/>
      <sheetData sheetId="6" refreshError="1">
        <row r="15">
          <cell r="G15" t="str">
            <v>Porcentaje de Convenios en operación</v>
          </cell>
        </row>
        <row r="16">
          <cell r="G16" t="str">
            <v>Porcentaje de empresas e instituciones de los sectores productivos atendidos en el area de influencia.</v>
          </cell>
        </row>
        <row r="17">
          <cell r="G17" t="str">
            <v>1.-Porcentaje de crecimiento en el número de alumnos inscritos de nuevo ingreso</v>
          </cell>
        </row>
        <row r="18">
          <cell r="G18" t="str">
            <v>2. Porcentaje de Incremento en el número de personas capacitadas en el trabajo</v>
          </cell>
        </row>
        <row r="19">
          <cell r="G19" t="str">
            <v xml:space="preserve">3.Porcentaje de incremento de Personas evaluadas en competencias </v>
          </cell>
        </row>
        <row r="20">
          <cell r="G20" t="str">
            <v>4.Porcentaje de crecimiento en el número de certificados de competencia emitidos.</v>
          </cell>
        </row>
        <row r="21">
          <cell r="G21" t="str">
            <v>1.1. Numero de fichas otorgadas para el examen de admisión.</v>
          </cell>
        </row>
        <row r="22">
          <cell r="G22" t="str">
            <v>1.2. Porcentaje crecimiento en el número de promoción y difusión de los servicios institucionales.</v>
          </cell>
        </row>
        <row r="23">
          <cell r="G23" t="str">
            <v>2.1 Tasa de crecimiento de los ingresos por capacitación</v>
          </cell>
        </row>
        <row r="26">
          <cell r="G26" t="str">
            <v>3.1  Ingresos por los servicios de evaluación</v>
          </cell>
        </row>
        <row r="27">
          <cell r="G27" t="str">
            <v>2.1 Tasa de crecimiento en el número de portafolios de evidencias revisados.</v>
          </cell>
        </row>
        <row r="28">
          <cell r="G28" t="str">
            <v>4.1 Porcentaje de incremento de  actividades de emprendimiento.</v>
          </cell>
        </row>
      </sheetData>
      <sheetData sheetId="7" refreshError="1">
        <row r="14">
          <cell r="G14" t="str">
            <v>Porcentanje de egresados del Sistema Conalep en el 2022 con respecto al total de egresados de subsistemas equivalentes.</v>
          </cell>
        </row>
        <row r="15">
          <cell r="G15" t="str">
            <v>Porcentaje de crecimiento de la matrícula</v>
          </cell>
        </row>
        <row r="16">
          <cell r="G16" t="str">
            <v>1. Porcentaje de Alumnos atendidos en planteles incritos en el PC-SINEMS</v>
          </cell>
        </row>
        <row r="17">
          <cell r="G17" t="str">
            <v xml:space="preserve"> Porcentaje de Docente capacitado en programas de formacion docente.</v>
          </cell>
        </row>
        <row r="18">
          <cell r="G18" t="str">
            <v>3. Porcentaje de abandono escolar en los planteles.</v>
          </cell>
        </row>
        <row r="19">
          <cell r="G19" t="str">
            <v>1.1. Porcenjate de Planteles inscritos  en el PC-SINEMS.</v>
          </cell>
        </row>
        <row r="23">
          <cell r="G23" t="str">
            <v>3.1 Total de alumnos atendidos en el programa de Acción Tutorial</v>
          </cell>
        </row>
        <row r="25">
          <cell r="G25" t="str">
            <v>3.3 Porcentaje de Padres de Familia participantes en el programa "Escuela para Padres".</v>
          </cell>
        </row>
      </sheetData>
      <sheetData sheetId="8" refreshError="1">
        <row r="14">
          <cell r="G14" t="str">
            <v>Porcentaje de alumnos egresados que en algún momento estuvieron becados por coherte generacional.</v>
          </cell>
        </row>
        <row r="15">
          <cell r="G15" t="str">
            <v>Porcentaje de permanencia escolar de los alumnos becados.</v>
          </cell>
        </row>
        <row r="16">
          <cell r="G16" t="str">
            <v>Porcentaje de alumnos beneficiados con una beca financiada por programas oficiales</v>
          </cell>
        </row>
        <row r="18">
          <cell r="G18" t="str">
            <v>Numero de convocatorias de becas apoyadas por programas oficiales.</v>
          </cell>
        </row>
      </sheetData>
      <sheetData sheetId="9" refreshError="1">
        <row r="14">
          <cell r="G14" t="str">
            <v>Índice de cobertura de operación del Modelo Educativo por Competencias.</v>
          </cell>
        </row>
        <row r="15">
          <cell r="G15" t="str">
            <v>Numero de planteles con laboratorios y talleres equipados de acuerdo a las nuevas guías de equipamiento.</v>
          </cell>
        </row>
        <row r="16">
          <cell r="G16" t="str">
            <v>Índice de equipamiento de talleres y laboratorios equipados  de acuerdo a las nuevas guías de equipamiento para el desarrollo de cada una de las competencias disiplinares y profesionales.</v>
          </cell>
        </row>
        <row r="17">
          <cell r="G17" t="str">
            <v>índice de Alumnos por computadora.</v>
          </cell>
        </row>
        <row r="18">
          <cell r="G18" t="str">
            <v>Porcentaje de cumplimiento de los programas de Mantenimiento preventivo y correctivo a laboratorios, talleres y areas comunes.</v>
          </cell>
        </row>
        <row r="19">
          <cell r="G19" t="str">
            <v>Número de programas de Mantenimiento preventivo y correctivo a laboratorios informáticos y areas administrativas.</v>
          </cell>
        </row>
        <row r="20">
          <cell r="G20" t="str">
            <v>Porcentaje de Proyectos de Infraestructura y Equipamiento autorizados con programas oficiales.</v>
          </cell>
        </row>
        <row r="21">
          <cell r="G21" t="str">
            <v>Planteles con acceso a las redes electrónicas de información.</v>
          </cell>
        </row>
      </sheetData>
      <sheetData sheetId="10" refreshError="1">
        <row r="14">
          <cell r="G14" t="str">
            <v>Porcentaje de crecimiento de colocación de egresados en el mercado laboral.</v>
          </cell>
        </row>
        <row r="16">
          <cell r="G16" t="str">
            <v>Alumnos egresados que se incorporan a educación superior.</v>
          </cell>
        </row>
        <row r="17">
          <cell r="G17" t="str">
            <v>Eficiencia de titulación</v>
          </cell>
        </row>
        <row r="19">
          <cell r="G19" t="str">
            <v>2.-Porcentaje de Planteles participantes en el MMFD.</v>
          </cell>
        </row>
        <row r="24">
          <cell r="G24" t="str">
            <v>1.1 Rehabilitación de la Infraestructura de los Planteles.</v>
          </cell>
        </row>
        <row r="28">
          <cell r="G28" t="str">
            <v>4.1 Numero de planteles que actualizaron su inventario y el GUIASIST</v>
          </cell>
        </row>
      </sheetData>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Índice"/>
      <sheetName val="Presentación"/>
      <sheetName val="Justificación"/>
      <sheetName val="Estratégico"/>
      <sheetName val="Impacto"/>
      <sheetName val="E1"/>
      <sheetName val="E2"/>
      <sheetName val="E3"/>
      <sheetName val="E4"/>
      <sheetName val="E5"/>
      <sheetName val="A1"/>
      <sheetName val="Indicadores "/>
    </sheetNames>
    <sheetDataSet>
      <sheetData sheetId="0"/>
      <sheetData sheetId="1"/>
      <sheetData sheetId="2"/>
      <sheetData sheetId="3"/>
      <sheetData sheetId="4"/>
      <sheetData sheetId="5"/>
      <sheetData sheetId="6">
        <row r="13">
          <cell r="G13" t="str">
            <v>Porcentaje de convenios en operación con respecto a los concertados</v>
          </cell>
        </row>
      </sheetData>
      <sheetData sheetId="7">
        <row r="13">
          <cell r="G13" t="str">
            <v>Porcentaje de PT egresados del Sistema Conalep en el 2017 con respecto al total de egresados de subsistemas equivalentes.</v>
          </cell>
        </row>
      </sheetData>
      <sheetData sheetId="8">
        <row r="13">
          <cell r="G13" t="str">
            <v>Porcentaje de alumnos egresados que en algún momento estuvieron becados por coherte generacional.</v>
          </cell>
        </row>
      </sheetData>
      <sheetData sheetId="9">
        <row r="13">
          <cell r="G13" t="str">
            <v>Índice de cobertura de operación del Modelo Educativo por Competencias.</v>
          </cell>
        </row>
      </sheetData>
      <sheetData sheetId="10">
        <row r="13">
          <cell r="G13" t="str">
            <v xml:space="preserve">Mejora la empleabilidad de los alumnos egresados. </v>
          </cell>
        </row>
      </sheetData>
      <sheetData sheetId="11">
        <row r="13">
          <cell r="G13" t="str">
            <v>Integración  del Programa Operativo Anual</v>
          </cell>
        </row>
      </sheetData>
      <sheetData sheetId="12">
        <row r="1">
          <cell r="S1">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Índice"/>
      <sheetName val="Justificacion"/>
      <sheetName val="Impacto"/>
      <sheetName val="Estratégico"/>
      <sheetName val="E1"/>
      <sheetName val="E2"/>
      <sheetName val="E3"/>
      <sheetName val="E4"/>
      <sheetName val="E5"/>
      <sheetName val="A1"/>
      <sheetName val="Indicadores "/>
      <sheetName val="Estructura Programatica cier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entación"/>
      <sheetName val="Índice"/>
      <sheetName val="Justificacion"/>
      <sheetName val="Impacto"/>
      <sheetName val="Estratégico"/>
      <sheetName val="E1"/>
      <sheetName val="E2"/>
      <sheetName val="E3"/>
      <sheetName val="E4"/>
      <sheetName val="E5"/>
      <sheetName val="A1"/>
      <sheetName val="Indicadores "/>
    </sheetNames>
    <sheetDataSet>
      <sheetData sheetId="0"/>
      <sheetData sheetId="1"/>
      <sheetData sheetId="2"/>
      <sheetData sheetId="3"/>
      <sheetData sheetId="4"/>
      <sheetData sheetId="5"/>
      <sheetData sheetId="6">
        <row r="15">
          <cell r="G15" t="str">
            <v>Número de convenios en operación con respecto a los concertados</v>
          </cell>
        </row>
      </sheetData>
      <sheetData sheetId="7">
        <row r="14">
          <cell r="G14" t="str">
            <v>Número de egresados del Sistema Conalep en el 2020 con respecto al total de egresados de subsistemas equivalentes.</v>
          </cell>
        </row>
      </sheetData>
      <sheetData sheetId="8">
        <row r="14">
          <cell r="G14" t="str">
            <v>Porcentaje de alumnos egresados que en algún momento estuvieron becados por coherte generacional.</v>
          </cell>
        </row>
      </sheetData>
      <sheetData sheetId="9">
        <row r="14">
          <cell r="G14" t="str">
            <v>Índice de cobertura de operación del Modelo Educativo por Competencias.</v>
          </cell>
        </row>
      </sheetData>
      <sheetData sheetId="10">
        <row r="14">
          <cell r="G14" t="str">
            <v xml:space="preserve">Mejora la empleabilidad de los alumnos egresados. </v>
          </cell>
        </row>
        <row r="15">
          <cell r="G15" t="str">
            <v>Mejora de la empleabilidad de los alumnos que no concluyen el ciclo académico (salidas laterales).</v>
          </cell>
        </row>
      </sheetData>
      <sheetData sheetId="11">
        <row r="14">
          <cell r="G14" t="str">
            <v>Integración  del Programa Operativo Anual</v>
          </cell>
        </row>
      </sheetData>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C0000"/>
  </sheetPr>
  <dimension ref="A1:E24"/>
  <sheetViews>
    <sheetView workbookViewId="0">
      <selection activeCell="B3" sqref="B3:E3"/>
    </sheetView>
  </sheetViews>
  <sheetFormatPr baseColWidth="10" defaultRowHeight="15"/>
  <cols>
    <col min="1" max="1" width="13.85546875" customWidth="1"/>
    <col min="2" max="2" width="3.42578125" customWidth="1"/>
    <col min="3" max="5" width="29" customWidth="1"/>
  </cols>
  <sheetData>
    <row r="1" spans="1:5" s="2" customFormat="1">
      <c r="B1" s="2" t="s">
        <v>26</v>
      </c>
    </row>
    <row r="2" spans="1:5" s="2" customFormat="1" ht="15.75" thickBot="1"/>
    <row r="3" spans="1:5" s="2" customFormat="1" ht="15.75" thickBot="1">
      <c r="A3" s="18" t="s">
        <v>27</v>
      </c>
      <c r="B3" s="705" t="s">
        <v>28</v>
      </c>
      <c r="C3" s="706"/>
      <c r="D3" s="706"/>
      <c r="E3" s="707"/>
    </row>
    <row r="4" spans="1:5" s="2" customFormat="1" ht="15.75" thickBot="1">
      <c r="A4" s="3"/>
      <c r="B4" s="3"/>
      <c r="C4" s="3"/>
      <c r="D4" s="3"/>
    </row>
    <row r="5" spans="1:5" s="2" customFormat="1">
      <c r="A5" s="699" t="s">
        <v>29</v>
      </c>
      <c r="B5" s="708" t="s">
        <v>30</v>
      </c>
      <c r="C5" s="709"/>
      <c r="D5" s="21" t="s">
        <v>31</v>
      </c>
      <c r="E5" s="22" t="s">
        <v>32</v>
      </c>
    </row>
    <row r="6" spans="1:5" s="2" customFormat="1" ht="70.5" customHeight="1">
      <c r="A6" s="700"/>
      <c r="D6" s="3"/>
      <c r="E6" s="4"/>
    </row>
    <row r="7" spans="1:5" s="2" customFormat="1" ht="70.5" customHeight="1" thickBot="1">
      <c r="A7" s="701"/>
      <c r="B7" s="5"/>
      <c r="C7" s="5"/>
      <c r="D7" s="6"/>
      <c r="E7" s="7"/>
    </row>
    <row r="8" spans="1:5" s="2" customFormat="1" ht="15.75" thickBot="1">
      <c r="D8" s="3"/>
      <c r="E8" s="3"/>
    </row>
    <row r="9" spans="1:5" s="2" customFormat="1">
      <c r="A9" s="699" t="s">
        <v>33</v>
      </c>
      <c r="B9" s="710" t="s">
        <v>34</v>
      </c>
      <c r="C9" s="711"/>
      <c r="D9" s="19" t="s">
        <v>47</v>
      </c>
      <c r="E9" s="20" t="s">
        <v>35</v>
      </c>
    </row>
    <row r="10" spans="1:5" s="2" customFormat="1" ht="69" customHeight="1">
      <c r="A10" s="700"/>
      <c r="E10" s="8"/>
    </row>
    <row r="11" spans="1:5" s="2" customFormat="1" ht="69" customHeight="1" thickBot="1">
      <c r="A11" s="701"/>
      <c r="B11" s="5"/>
      <c r="C11" s="5"/>
      <c r="D11" s="5"/>
      <c r="E11" s="9"/>
    </row>
    <row r="12" spans="1:5" s="2" customFormat="1" ht="15.75" thickBot="1"/>
    <row r="13" spans="1:5" s="2" customFormat="1">
      <c r="A13" s="699" t="s">
        <v>36</v>
      </c>
      <c r="B13" s="710" t="s">
        <v>37</v>
      </c>
      <c r="C13" s="711"/>
      <c r="D13" s="23" t="s">
        <v>38</v>
      </c>
      <c r="E13" s="24"/>
    </row>
    <row r="14" spans="1:5" s="2" customFormat="1" ht="90.75" customHeight="1">
      <c r="A14" s="700"/>
      <c r="B14" s="10" t="s">
        <v>39</v>
      </c>
      <c r="C14" s="11"/>
      <c r="E14" s="8"/>
    </row>
    <row r="15" spans="1:5" s="2" customFormat="1" ht="90.75" customHeight="1" thickBot="1">
      <c r="A15" s="701"/>
      <c r="B15" s="12" t="s">
        <v>40</v>
      </c>
      <c r="C15" s="13"/>
      <c r="D15" s="5"/>
      <c r="E15" s="9"/>
    </row>
    <row r="16" spans="1:5" s="2" customFormat="1" ht="15.75" thickBot="1"/>
    <row r="17" spans="1:5" s="2" customFormat="1">
      <c r="A17" s="699" t="s">
        <v>41</v>
      </c>
      <c r="B17" s="14" t="s">
        <v>39</v>
      </c>
      <c r="C17" s="14"/>
      <c r="D17" s="14"/>
      <c r="E17" s="15"/>
    </row>
    <row r="18" spans="1:5" s="2" customFormat="1" ht="107.25" customHeight="1" thickBot="1">
      <c r="A18" s="700"/>
      <c r="B18" s="702"/>
      <c r="C18" s="702"/>
      <c r="D18" s="702"/>
      <c r="E18" s="703"/>
    </row>
    <row r="19" spans="1:5" s="2" customFormat="1" ht="15.75" thickBot="1">
      <c r="A19" s="700"/>
      <c r="B19" s="16" t="s">
        <v>40</v>
      </c>
      <c r="C19" s="16"/>
      <c r="D19" s="16"/>
      <c r="E19" s="17"/>
    </row>
    <row r="20" spans="1:5" s="2" customFormat="1" ht="107.25" customHeight="1" thickBot="1">
      <c r="A20" s="701"/>
      <c r="B20" s="702"/>
      <c r="C20" s="702"/>
      <c r="D20" s="702"/>
      <c r="E20" s="703"/>
    </row>
    <row r="23" spans="1:5">
      <c r="A23" s="2" t="s">
        <v>25</v>
      </c>
    </row>
    <row r="24" spans="1:5" ht="37.5" customHeight="1">
      <c r="A24" s="704" t="s">
        <v>42</v>
      </c>
      <c r="B24" s="704"/>
      <c r="C24" s="704"/>
      <c r="D24" s="704"/>
      <c r="E24" s="704"/>
    </row>
  </sheetData>
  <mergeCells count="11">
    <mergeCell ref="A17:A20"/>
    <mergeCell ref="B18:E18"/>
    <mergeCell ref="B20:E20"/>
    <mergeCell ref="A24:E24"/>
    <mergeCell ref="B3:E3"/>
    <mergeCell ref="A5:A7"/>
    <mergeCell ref="B5:C5"/>
    <mergeCell ref="A9:A11"/>
    <mergeCell ref="B9:C9"/>
    <mergeCell ref="A13:A15"/>
    <mergeCell ref="B13:C13"/>
  </mergeCells>
  <pageMargins left="0.70866141732283472" right="0.70866141732283472" top="0.74803149606299213" bottom="0.74803149606299213" header="0.31496062992125984" footer="0.31496062992125984"/>
  <pageSetup scale="8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83230-5E40-478C-91F2-20948DF21570}">
  <sheetPr>
    <pageSetUpPr fitToPage="1"/>
  </sheetPr>
  <dimension ref="B2:M32"/>
  <sheetViews>
    <sheetView topLeftCell="A2" zoomScale="91" zoomScaleNormal="118" workbookViewId="0">
      <selection activeCell="E23" sqref="E23:J23"/>
    </sheetView>
  </sheetViews>
  <sheetFormatPr baseColWidth="10" defaultRowHeight="15"/>
  <cols>
    <col min="1" max="1" width="8.140625" style="168" customWidth="1"/>
    <col min="2" max="16384" width="11.42578125" style="168"/>
  </cols>
  <sheetData>
    <row r="2" spans="2:13" ht="30.75" customHeight="1" thickBot="1"/>
    <row r="3" spans="2:13">
      <c r="B3" s="169"/>
      <c r="C3" s="170"/>
      <c r="D3" s="170"/>
      <c r="E3" s="170"/>
      <c r="F3" s="170"/>
      <c r="G3" s="170"/>
      <c r="H3" s="170"/>
      <c r="I3" s="170"/>
      <c r="J3" s="170"/>
      <c r="K3" s="170"/>
      <c r="L3" s="170"/>
      <c r="M3" s="171"/>
    </row>
    <row r="4" spans="2:13">
      <c r="B4" s="172"/>
      <c r="C4" s="173"/>
      <c r="D4" s="173"/>
      <c r="E4" s="173"/>
      <c r="F4" s="173"/>
      <c r="G4" s="173"/>
      <c r="H4" s="173"/>
      <c r="I4" s="173"/>
      <c r="J4" s="173"/>
      <c r="K4" s="173"/>
      <c r="L4" s="173"/>
      <c r="M4" s="174"/>
    </row>
    <row r="5" spans="2:13">
      <c r="B5" s="172"/>
      <c r="C5" s="173"/>
      <c r="D5" s="173"/>
      <c r="E5" s="173"/>
      <c r="F5" s="173"/>
      <c r="G5" s="173"/>
      <c r="H5" s="173"/>
      <c r="I5" s="173"/>
      <c r="J5" s="173"/>
      <c r="K5" s="173"/>
      <c r="L5" s="173"/>
      <c r="M5" s="174"/>
    </row>
    <row r="6" spans="2:13">
      <c r="B6" s="172"/>
      <c r="C6" s="173"/>
      <c r="D6" s="173"/>
      <c r="E6" s="173"/>
      <c r="F6" s="173"/>
      <c r="G6" s="173"/>
      <c r="H6" s="173"/>
      <c r="I6" s="173"/>
      <c r="J6" s="173"/>
      <c r="K6" s="173"/>
      <c r="L6" s="173"/>
      <c r="M6" s="174"/>
    </row>
    <row r="7" spans="2:13">
      <c r="B7" s="172"/>
      <c r="C7" s="173"/>
      <c r="D7" s="173"/>
      <c r="E7" s="173"/>
      <c r="F7" s="173"/>
      <c r="G7" s="173"/>
      <c r="H7" s="173"/>
      <c r="I7" s="173"/>
      <c r="J7" s="173"/>
      <c r="K7" s="173"/>
      <c r="L7" s="173"/>
      <c r="M7" s="174"/>
    </row>
    <row r="8" spans="2:13">
      <c r="B8" s="172"/>
      <c r="C8" s="173"/>
      <c r="D8" s="173"/>
      <c r="E8" s="173"/>
      <c r="F8" s="173"/>
      <c r="G8" s="173"/>
      <c r="H8" s="173"/>
      <c r="I8" s="173"/>
      <c r="J8" s="173"/>
      <c r="K8" s="173"/>
      <c r="L8" s="173"/>
      <c r="M8" s="174"/>
    </row>
    <row r="9" spans="2:13">
      <c r="B9" s="172"/>
      <c r="C9" s="173"/>
      <c r="D9" s="173"/>
      <c r="E9" s="173"/>
      <c r="F9" s="173"/>
      <c r="G9" s="173"/>
      <c r="H9" s="173"/>
      <c r="I9" s="173"/>
      <c r="J9" s="173"/>
      <c r="K9" s="173"/>
      <c r="L9" s="173"/>
      <c r="M9" s="174"/>
    </row>
    <row r="10" spans="2:13" ht="15.75">
      <c r="B10" s="172"/>
      <c r="C10" s="712" t="s">
        <v>449</v>
      </c>
      <c r="D10" s="712"/>
      <c r="E10" s="712"/>
      <c r="F10" s="173"/>
      <c r="G10" s="173"/>
      <c r="H10" s="173"/>
      <c r="I10" s="173"/>
      <c r="J10" s="173"/>
      <c r="K10" s="173"/>
      <c r="L10" s="173"/>
      <c r="M10" s="174"/>
    </row>
    <row r="11" spans="2:13">
      <c r="B11" s="172"/>
      <c r="C11" s="173"/>
      <c r="D11" s="173"/>
      <c r="E11" s="173"/>
      <c r="F11" s="173"/>
      <c r="G11" s="173"/>
      <c r="H11" s="173"/>
      <c r="I11" s="173"/>
      <c r="J11" s="173"/>
      <c r="K11" s="173"/>
      <c r="L11" s="173"/>
      <c r="M11" s="174"/>
    </row>
    <row r="12" spans="2:13">
      <c r="B12" s="172"/>
      <c r="C12" s="173"/>
      <c r="D12" s="173"/>
      <c r="E12" s="173"/>
      <c r="F12" s="173"/>
      <c r="G12" s="173"/>
      <c r="H12" s="173"/>
      <c r="I12" s="173"/>
      <c r="J12" s="173"/>
      <c r="K12" s="173"/>
      <c r="L12" s="173"/>
      <c r="M12" s="174"/>
    </row>
    <row r="13" spans="2:13">
      <c r="B13" s="172"/>
      <c r="C13" s="173"/>
      <c r="D13" s="173"/>
      <c r="E13" s="173"/>
      <c r="F13" s="173"/>
      <c r="G13" s="173"/>
      <c r="H13" s="173"/>
      <c r="I13" s="173"/>
      <c r="J13" s="173"/>
      <c r="K13" s="173"/>
      <c r="L13" s="173"/>
      <c r="M13" s="174"/>
    </row>
    <row r="14" spans="2:13" ht="30">
      <c r="B14" s="172"/>
      <c r="C14" s="173"/>
      <c r="D14" s="175"/>
      <c r="E14" s="175"/>
      <c r="F14" s="175"/>
      <c r="G14" s="176" t="s">
        <v>450</v>
      </c>
      <c r="H14" s="175"/>
      <c r="I14" s="175"/>
      <c r="J14" s="175"/>
      <c r="K14" s="173"/>
      <c r="L14" s="173"/>
      <c r="M14" s="174"/>
    </row>
    <row r="15" spans="2:13" ht="26.25">
      <c r="B15" s="172"/>
      <c r="C15" s="173"/>
      <c r="D15" s="175"/>
      <c r="E15" s="175"/>
      <c r="F15" s="175"/>
      <c r="G15" s="177" t="s">
        <v>468</v>
      </c>
      <c r="H15" s="175"/>
      <c r="I15" s="175"/>
      <c r="J15" s="175"/>
      <c r="K15" s="173"/>
      <c r="L15" s="173"/>
      <c r="M15" s="174"/>
    </row>
    <row r="16" spans="2:13">
      <c r="B16" s="172"/>
      <c r="C16" s="173"/>
      <c r="D16" s="175"/>
      <c r="E16" s="175"/>
      <c r="F16" s="175"/>
      <c r="G16" s="175"/>
      <c r="H16" s="175"/>
      <c r="I16" s="175"/>
      <c r="J16" s="175"/>
      <c r="K16" s="173"/>
      <c r="L16" s="173"/>
      <c r="M16" s="174"/>
    </row>
    <row r="17" spans="2:13" ht="30">
      <c r="B17" s="172"/>
      <c r="C17" s="173"/>
      <c r="D17" s="175"/>
      <c r="E17" s="175"/>
      <c r="F17" s="175"/>
      <c r="G17" s="176" t="s">
        <v>451</v>
      </c>
      <c r="H17" s="175"/>
      <c r="I17" s="175"/>
      <c r="J17" s="175"/>
      <c r="K17" s="173"/>
      <c r="L17" s="173"/>
      <c r="M17" s="174"/>
    </row>
    <row r="18" spans="2:13">
      <c r="B18" s="172"/>
      <c r="C18" s="173"/>
      <c r="D18" s="173"/>
      <c r="E18" s="173"/>
      <c r="F18" s="173"/>
      <c r="G18" s="173"/>
      <c r="H18" s="173"/>
      <c r="I18" s="173"/>
      <c r="J18" s="173"/>
      <c r="K18" s="173"/>
      <c r="L18" s="173"/>
      <c r="M18" s="174"/>
    </row>
    <row r="19" spans="2:13" ht="20.25">
      <c r="B19" s="172"/>
      <c r="C19" s="178"/>
      <c r="D19" s="178"/>
      <c r="E19" s="178"/>
      <c r="F19" s="179"/>
      <c r="G19" s="180" t="s">
        <v>452</v>
      </c>
      <c r="H19" s="178"/>
      <c r="I19" s="178"/>
      <c r="J19" s="178"/>
      <c r="K19" s="173"/>
      <c r="L19" s="173"/>
      <c r="M19" s="174"/>
    </row>
    <row r="20" spans="2:13" ht="20.25">
      <c r="B20" s="172"/>
      <c r="C20" s="178"/>
      <c r="D20" s="178"/>
      <c r="E20" s="178"/>
      <c r="F20" s="179"/>
      <c r="G20" s="180" t="s">
        <v>453</v>
      </c>
      <c r="H20" s="178"/>
      <c r="I20" s="178"/>
      <c r="J20" s="178"/>
      <c r="K20" s="173"/>
      <c r="L20" s="173"/>
      <c r="M20" s="174"/>
    </row>
    <row r="21" spans="2:13">
      <c r="B21" s="172"/>
      <c r="C21" s="173"/>
      <c r="D21" s="173"/>
      <c r="E21" s="713"/>
      <c r="F21" s="713"/>
      <c r="G21" s="713"/>
      <c r="H21" s="713"/>
      <c r="I21" s="713"/>
      <c r="J21" s="173"/>
      <c r="K21" s="173"/>
      <c r="L21" s="173"/>
      <c r="M21" s="174"/>
    </row>
    <row r="22" spans="2:13">
      <c r="B22" s="172"/>
      <c r="C22" s="173"/>
      <c r="D22" s="173"/>
      <c r="E22" s="181"/>
      <c r="F22" s="181"/>
      <c r="G22" s="181"/>
      <c r="H22" s="181"/>
      <c r="I22" s="181"/>
      <c r="J22" s="173"/>
      <c r="K22" s="173"/>
      <c r="L22" s="173"/>
      <c r="M22" s="174"/>
    </row>
    <row r="23" spans="2:13" ht="18">
      <c r="B23" s="172"/>
      <c r="C23" s="173"/>
      <c r="D23" s="173"/>
      <c r="E23" s="714" t="s">
        <v>500</v>
      </c>
      <c r="F23" s="714"/>
      <c r="G23" s="714"/>
      <c r="H23" s="714"/>
      <c r="I23" s="714"/>
      <c r="J23" s="714"/>
      <c r="K23" s="173"/>
      <c r="L23" s="173"/>
      <c r="M23" s="174"/>
    </row>
    <row r="24" spans="2:13">
      <c r="B24" s="172"/>
      <c r="C24" s="173"/>
      <c r="D24" s="173"/>
      <c r="E24" s="181"/>
      <c r="F24" s="181"/>
      <c r="G24" s="181"/>
      <c r="H24" s="181"/>
      <c r="I24" s="181"/>
      <c r="J24" s="173"/>
      <c r="K24" s="173"/>
      <c r="L24" s="173"/>
      <c r="M24" s="174"/>
    </row>
    <row r="25" spans="2:13">
      <c r="B25" s="172"/>
      <c r="C25" s="173"/>
      <c r="D25" s="173"/>
      <c r="E25" s="173"/>
      <c r="F25" s="173"/>
      <c r="G25" s="173"/>
      <c r="H25" s="173"/>
      <c r="I25" s="173"/>
      <c r="J25" s="173"/>
      <c r="K25" s="173"/>
      <c r="L25" s="173"/>
      <c r="M25" s="174"/>
    </row>
    <row r="26" spans="2:13">
      <c r="B26" s="172"/>
      <c r="C26" s="173"/>
      <c r="D26" s="173"/>
      <c r="E26" s="173"/>
      <c r="F26" s="173"/>
      <c r="G26" s="173"/>
      <c r="H26" s="173"/>
      <c r="I26" s="173"/>
      <c r="J26" s="173"/>
      <c r="K26" s="173"/>
      <c r="L26" s="173"/>
      <c r="M26" s="174"/>
    </row>
    <row r="27" spans="2:13">
      <c r="B27" s="172"/>
      <c r="C27" s="173"/>
      <c r="D27" s="173"/>
      <c r="E27" s="173"/>
      <c r="F27" s="173"/>
      <c r="G27" s="173"/>
      <c r="H27" s="173"/>
      <c r="I27" s="173"/>
      <c r="J27" s="173"/>
      <c r="K27" s="173"/>
      <c r="L27" s="173"/>
      <c r="M27" s="174"/>
    </row>
    <row r="28" spans="2:13">
      <c r="B28" s="172"/>
      <c r="C28" s="173"/>
      <c r="D28" s="173"/>
      <c r="E28" s="173"/>
      <c r="F28" s="173"/>
      <c r="G28" s="173"/>
      <c r="H28" s="173"/>
      <c r="I28" s="173"/>
      <c r="J28" s="173"/>
      <c r="K28" s="173"/>
      <c r="L28" s="173"/>
      <c r="M28" s="174"/>
    </row>
    <row r="29" spans="2:13" ht="15.75">
      <c r="B29" s="172"/>
      <c r="C29" s="712"/>
      <c r="D29" s="712"/>
      <c r="E29" s="712"/>
      <c r="F29" s="173"/>
      <c r="G29" s="173"/>
      <c r="H29" s="173"/>
      <c r="I29" s="173"/>
      <c r="J29" s="173"/>
      <c r="K29" s="173"/>
      <c r="L29" s="173"/>
      <c r="M29" s="174"/>
    </row>
    <row r="30" spans="2:13">
      <c r="B30" s="172"/>
      <c r="C30" s="173"/>
      <c r="D30" s="173"/>
      <c r="E30" s="173"/>
      <c r="F30" s="173"/>
      <c r="G30" s="173"/>
      <c r="H30" s="173"/>
      <c r="I30" s="173"/>
      <c r="J30" s="173"/>
      <c r="K30" s="173"/>
      <c r="L30" s="173"/>
      <c r="M30" s="174"/>
    </row>
    <row r="31" spans="2:13">
      <c r="B31" s="172"/>
      <c r="C31" s="173"/>
      <c r="D31" s="173"/>
      <c r="E31" s="173"/>
      <c r="F31" s="173"/>
      <c r="G31" s="173"/>
      <c r="H31" s="173"/>
      <c r="I31" s="173"/>
      <c r="J31" s="173"/>
      <c r="K31" s="173"/>
      <c r="L31" s="173"/>
      <c r="M31" s="174"/>
    </row>
    <row r="32" spans="2:13" ht="15.75" thickBot="1">
      <c r="B32" s="182"/>
      <c r="C32" s="183"/>
      <c r="D32" s="183"/>
      <c r="E32" s="183"/>
      <c r="F32" s="183"/>
      <c r="G32" s="183"/>
      <c r="H32" s="183"/>
      <c r="I32" s="183"/>
      <c r="J32" s="183"/>
      <c r="K32" s="183"/>
      <c r="L32" s="184"/>
      <c r="M32" s="185"/>
    </row>
  </sheetData>
  <mergeCells count="4">
    <mergeCell ref="C10:E10"/>
    <mergeCell ref="E21:I21"/>
    <mergeCell ref="C29:E29"/>
    <mergeCell ref="E23:J23"/>
  </mergeCells>
  <pageMargins left="0.25" right="0.25" top="0.75" bottom="0.75" header="0.3" footer="0.3"/>
  <pageSetup paperSize="128" scale="9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2D68-83BF-4A96-8AA5-5DB7608AC3B9}">
  <sheetPr>
    <tabColor theme="4"/>
    <pageSetUpPr fitToPage="1"/>
  </sheetPr>
  <dimension ref="B1:D28"/>
  <sheetViews>
    <sheetView showGridLines="0" topLeftCell="A4" zoomScale="106" zoomScaleNormal="106" zoomScaleSheetLayoutView="100" workbookViewId="0">
      <selection activeCell="D14" sqref="D14"/>
    </sheetView>
  </sheetViews>
  <sheetFormatPr baseColWidth="10" defaultRowHeight="12.75"/>
  <cols>
    <col min="1" max="1" width="3.7109375" style="186" customWidth="1"/>
    <col min="2" max="2" width="12.42578125" style="186" customWidth="1"/>
    <col min="3" max="3" width="8.42578125" style="186" customWidth="1"/>
    <col min="4" max="4" width="76.28515625" style="186" customWidth="1"/>
    <col min="5" max="5" width="3.7109375" style="186" customWidth="1"/>
    <col min="6" max="256" width="11.42578125" style="186"/>
    <col min="257" max="257" width="3.7109375" style="186" customWidth="1"/>
    <col min="258" max="258" width="12.42578125" style="186" customWidth="1"/>
    <col min="259" max="259" width="8.42578125" style="186" customWidth="1"/>
    <col min="260" max="260" width="76.28515625" style="186" customWidth="1"/>
    <col min="261" max="261" width="3.7109375" style="186" customWidth="1"/>
    <col min="262" max="512" width="11.42578125" style="186"/>
    <col min="513" max="513" width="3.7109375" style="186" customWidth="1"/>
    <col min="514" max="514" width="12.42578125" style="186" customWidth="1"/>
    <col min="515" max="515" width="8.42578125" style="186" customWidth="1"/>
    <col min="516" max="516" width="76.28515625" style="186" customWidth="1"/>
    <col min="517" max="517" width="3.7109375" style="186" customWidth="1"/>
    <col min="518" max="768" width="11.42578125" style="186"/>
    <col min="769" max="769" width="3.7109375" style="186" customWidth="1"/>
    <col min="770" max="770" width="12.42578125" style="186" customWidth="1"/>
    <col min="771" max="771" width="8.42578125" style="186" customWidth="1"/>
    <col min="772" max="772" width="76.28515625" style="186" customWidth="1"/>
    <col min="773" max="773" width="3.7109375" style="186" customWidth="1"/>
    <col min="774" max="1024" width="11.42578125" style="186"/>
    <col min="1025" max="1025" width="3.7109375" style="186" customWidth="1"/>
    <col min="1026" max="1026" width="12.42578125" style="186" customWidth="1"/>
    <col min="1027" max="1027" width="8.42578125" style="186" customWidth="1"/>
    <col min="1028" max="1028" width="76.28515625" style="186" customWidth="1"/>
    <col min="1029" max="1029" width="3.7109375" style="186" customWidth="1"/>
    <col min="1030" max="1280" width="11.42578125" style="186"/>
    <col min="1281" max="1281" width="3.7109375" style="186" customWidth="1"/>
    <col min="1282" max="1282" width="12.42578125" style="186" customWidth="1"/>
    <col min="1283" max="1283" width="8.42578125" style="186" customWidth="1"/>
    <col min="1284" max="1284" width="76.28515625" style="186" customWidth="1"/>
    <col min="1285" max="1285" width="3.7109375" style="186" customWidth="1"/>
    <col min="1286" max="1536" width="11.42578125" style="186"/>
    <col min="1537" max="1537" width="3.7109375" style="186" customWidth="1"/>
    <col min="1538" max="1538" width="12.42578125" style="186" customWidth="1"/>
    <col min="1539" max="1539" width="8.42578125" style="186" customWidth="1"/>
    <col min="1540" max="1540" width="76.28515625" style="186" customWidth="1"/>
    <col min="1541" max="1541" width="3.7109375" style="186" customWidth="1"/>
    <col min="1542" max="1792" width="11.42578125" style="186"/>
    <col min="1793" max="1793" width="3.7109375" style="186" customWidth="1"/>
    <col min="1794" max="1794" width="12.42578125" style="186" customWidth="1"/>
    <col min="1795" max="1795" width="8.42578125" style="186" customWidth="1"/>
    <col min="1796" max="1796" width="76.28515625" style="186" customWidth="1"/>
    <col min="1797" max="1797" width="3.7109375" style="186" customWidth="1"/>
    <col min="1798" max="2048" width="11.42578125" style="186"/>
    <col min="2049" max="2049" width="3.7109375" style="186" customWidth="1"/>
    <col min="2050" max="2050" width="12.42578125" style="186" customWidth="1"/>
    <col min="2051" max="2051" width="8.42578125" style="186" customWidth="1"/>
    <col min="2052" max="2052" width="76.28515625" style="186" customWidth="1"/>
    <col min="2053" max="2053" width="3.7109375" style="186" customWidth="1"/>
    <col min="2054" max="2304" width="11.42578125" style="186"/>
    <col min="2305" max="2305" width="3.7109375" style="186" customWidth="1"/>
    <col min="2306" max="2306" width="12.42578125" style="186" customWidth="1"/>
    <col min="2307" max="2307" width="8.42578125" style="186" customWidth="1"/>
    <col min="2308" max="2308" width="76.28515625" style="186" customWidth="1"/>
    <col min="2309" max="2309" width="3.7109375" style="186" customWidth="1"/>
    <col min="2310" max="2560" width="11.42578125" style="186"/>
    <col min="2561" max="2561" width="3.7109375" style="186" customWidth="1"/>
    <col min="2562" max="2562" width="12.42578125" style="186" customWidth="1"/>
    <col min="2563" max="2563" width="8.42578125" style="186" customWidth="1"/>
    <col min="2564" max="2564" width="76.28515625" style="186" customWidth="1"/>
    <col min="2565" max="2565" width="3.7109375" style="186" customWidth="1"/>
    <col min="2566" max="2816" width="11.42578125" style="186"/>
    <col min="2817" max="2817" width="3.7109375" style="186" customWidth="1"/>
    <col min="2818" max="2818" width="12.42578125" style="186" customWidth="1"/>
    <col min="2819" max="2819" width="8.42578125" style="186" customWidth="1"/>
    <col min="2820" max="2820" width="76.28515625" style="186" customWidth="1"/>
    <col min="2821" max="2821" width="3.7109375" style="186" customWidth="1"/>
    <col min="2822" max="3072" width="11.42578125" style="186"/>
    <col min="3073" max="3073" width="3.7109375" style="186" customWidth="1"/>
    <col min="3074" max="3074" width="12.42578125" style="186" customWidth="1"/>
    <col min="3075" max="3075" width="8.42578125" style="186" customWidth="1"/>
    <col min="3076" max="3076" width="76.28515625" style="186" customWidth="1"/>
    <col min="3077" max="3077" width="3.7109375" style="186" customWidth="1"/>
    <col min="3078" max="3328" width="11.42578125" style="186"/>
    <col min="3329" max="3329" width="3.7109375" style="186" customWidth="1"/>
    <col min="3330" max="3330" width="12.42578125" style="186" customWidth="1"/>
    <col min="3331" max="3331" width="8.42578125" style="186" customWidth="1"/>
    <col min="3332" max="3332" width="76.28515625" style="186" customWidth="1"/>
    <col min="3333" max="3333" width="3.7109375" style="186" customWidth="1"/>
    <col min="3334" max="3584" width="11.42578125" style="186"/>
    <col min="3585" max="3585" width="3.7109375" style="186" customWidth="1"/>
    <col min="3586" max="3586" width="12.42578125" style="186" customWidth="1"/>
    <col min="3587" max="3587" width="8.42578125" style="186" customWidth="1"/>
    <col min="3588" max="3588" width="76.28515625" style="186" customWidth="1"/>
    <col min="3589" max="3589" width="3.7109375" style="186" customWidth="1"/>
    <col min="3590" max="3840" width="11.42578125" style="186"/>
    <col min="3841" max="3841" width="3.7109375" style="186" customWidth="1"/>
    <col min="3842" max="3842" width="12.42578125" style="186" customWidth="1"/>
    <col min="3843" max="3843" width="8.42578125" style="186" customWidth="1"/>
    <col min="3844" max="3844" width="76.28515625" style="186" customWidth="1"/>
    <col min="3845" max="3845" width="3.7109375" style="186" customWidth="1"/>
    <col min="3846" max="4096" width="11.42578125" style="186"/>
    <col min="4097" max="4097" width="3.7109375" style="186" customWidth="1"/>
    <col min="4098" max="4098" width="12.42578125" style="186" customWidth="1"/>
    <col min="4099" max="4099" width="8.42578125" style="186" customWidth="1"/>
    <col min="4100" max="4100" width="76.28515625" style="186" customWidth="1"/>
    <col min="4101" max="4101" width="3.7109375" style="186" customWidth="1"/>
    <col min="4102" max="4352" width="11.42578125" style="186"/>
    <col min="4353" max="4353" width="3.7109375" style="186" customWidth="1"/>
    <col min="4354" max="4354" width="12.42578125" style="186" customWidth="1"/>
    <col min="4355" max="4355" width="8.42578125" style="186" customWidth="1"/>
    <col min="4356" max="4356" width="76.28515625" style="186" customWidth="1"/>
    <col min="4357" max="4357" width="3.7109375" style="186" customWidth="1"/>
    <col min="4358" max="4608" width="11.42578125" style="186"/>
    <col min="4609" max="4609" width="3.7109375" style="186" customWidth="1"/>
    <col min="4610" max="4610" width="12.42578125" style="186" customWidth="1"/>
    <col min="4611" max="4611" width="8.42578125" style="186" customWidth="1"/>
    <col min="4612" max="4612" width="76.28515625" style="186" customWidth="1"/>
    <col min="4613" max="4613" width="3.7109375" style="186" customWidth="1"/>
    <col min="4614" max="4864" width="11.42578125" style="186"/>
    <col min="4865" max="4865" width="3.7109375" style="186" customWidth="1"/>
    <col min="4866" max="4866" width="12.42578125" style="186" customWidth="1"/>
    <col min="4867" max="4867" width="8.42578125" style="186" customWidth="1"/>
    <col min="4868" max="4868" width="76.28515625" style="186" customWidth="1"/>
    <col min="4869" max="4869" width="3.7109375" style="186" customWidth="1"/>
    <col min="4870" max="5120" width="11.42578125" style="186"/>
    <col min="5121" max="5121" width="3.7109375" style="186" customWidth="1"/>
    <col min="5122" max="5122" width="12.42578125" style="186" customWidth="1"/>
    <col min="5123" max="5123" width="8.42578125" style="186" customWidth="1"/>
    <col min="5124" max="5124" width="76.28515625" style="186" customWidth="1"/>
    <col min="5125" max="5125" width="3.7109375" style="186" customWidth="1"/>
    <col min="5126" max="5376" width="11.42578125" style="186"/>
    <col min="5377" max="5377" width="3.7109375" style="186" customWidth="1"/>
    <col min="5378" max="5378" width="12.42578125" style="186" customWidth="1"/>
    <col min="5379" max="5379" width="8.42578125" style="186" customWidth="1"/>
    <col min="5380" max="5380" width="76.28515625" style="186" customWidth="1"/>
    <col min="5381" max="5381" width="3.7109375" style="186" customWidth="1"/>
    <col min="5382" max="5632" width="11.42578125" style="186"/>
    <col min="5633" max="5633" width="3.7109375" style="186" customWidth="1"/>
    <col min="5634" max="5634" width="12.42578125" style="186" customWidth="1"/>
    <col min="5635" max="5635" width="8.42578125" style="186" customWidth="1"/>
    <col min="5636" max="5636" width="76.28515625" style="186" customWidth="1"/>
    <col min="5637" max="5637" width="3.7109375" style="186" customWidth="1"/>
    <col min="5638" max="5888" width="11.42578125" style="186"/>
    <col min="5889" max="5889" width="3.7109375" style="186" customWidth="1"/>
    <col min="5890" max="5890" width="12.42578125" style="186" customWidth="1"/>
    <col min="5891" max="5891" width="8.42578125" style="186" customWidth="1"/>
    <col min="5892" max="5892" width="76.28515625" style="186" customWidth="1"/>
    <col min="5893" max="5893" width="3.7109375" style="186" customWidth="1"/>
    <col min="5894" max="6144" width="11.42578125" style="186"/>
    <col min="6145" max="6145" width="3.7109375" style="186" customWidth="1"/>
    <col min="6146" max="6146" width="12.42578125" style="186" customWidth="1"/>
    <col min="6147" max="6147" width="8.42578125" style="186" customWidth="1"/>
    <col min="6148" max="6148" width="76.28515625" style="186" customWidth="1"/>
    <col min="6149" max="6149" width="3.7109375" style="186" customWidth="1"/>
    <col min="6150" max="6400" width="11.42578125" style="186"/>
    <col min="6401" max="6401" width="3.7109375" style="186" customWidth="1"/>
    <col min="6402" max="6402" width="12.42578125" style="186" customWidth="1"/>
    <col min="6403" max="6403" width="8.42578125" style="186" customWidth="1"/>
    <col min="6404" max="6404" width="76.28515625" style="186" customWidth="1"/>
    <col min="6405" max="6405" width="3.7109375" style="186" customWidth="1"/>
    <col min="6406" max="6656" width="11.42578125" style="186"/>
    <col min="6657" max="6657" width="3.7109375" style="186" customWidth="1"/>
    <col min="6658" max="6658" width="12.42578125" style="186" customWidth="1"/>
    <col min="6659" max="6659" width="8.42578125" style="186" customWidth="1"/>
    <col min="6660" max="6660" width="76.28515625" style="186" customWidth="1"/>
    <col min="6661" max="6661" width="3.7109375" style="186" customWidth="1"/>
    <col min="6662" max="6912" width="11.42578125" style="186"/>
    <col min="6913" max="6913" width="3.7109375" style="186" customWidth="1"/>
    <col min="6914" max="6914" width="12.42578125" style="186" customWidth="1"/>
    <col min="6915" max="6915" width="8.42578125" style="186" customWidth="1"/>
    <col min="6916" max="6916" width="76.28515625" style="186" customWidth="1"/>
    <col min="6917" max="6917" width="3.7109375" style="186" customWidth="1"/>
    <col min="6918" max="7168" width="11.42578125" style="186"/>
    <col min="7169" max="7169" width="3.7109375" style="186" customWidth="1"/>
    <col min="7170" max="7170" width="12.42578125" style="186" customWidth="1"/>
    <col min="7171" max="7171" width="8.42578125" style="186" customWidth="1"/>
    <col min="7172" max="7172" width="76.28515625" style="186" customWidth="1"/>
    <col min="7173" max="7173" width="3.7109375" style="186" customWidth="1"/>
    <col min="7174" max="7424" width="11.42578125" style="186"/>
    <col min="7425" max="7425" width="3.7109375" style="186" customWidth="1"/>
    <col min="7426" max="7426" width="12.42578125" style="186" customWidth="1"/>
    <col min="7427" max="7427" width="8.42578125" style="186" customWidth="1"/>
    <col min="7428" max="7428" width="76.28515625" style="186" customWidth="1"/>
    <col min="7429" max="7429" width="3.7109375" style="186" customWidth="1"/>
    <col min="7430" max="7680" width="11.42578125" style="186"/>
    <col min="7681" max="7681" width="3.7109375" style="186" customWidth="1"/>
    <col min="7682" max="7682" width="12.42578125" style="186" customWidth="1"/>
    <col min="7683" max="7683" width="8.42578125" style="186" customWidth="1"/>
    <col min="7684" max="7684" width="76.28515625" style="186" customWidth="1"/>
    <col min="7685" max="7685" width="3.7109375" style="186" customWidth="1"/>
    <col min="7686" max="7936" width="11.42578125" style="186"/>
    <col min="7937" max="7937" width="3.7109375" style="186" customWidth="1"/>
    <col min="7938" max="7938" width="12.42578125" style="186" customWidth="1"/>
    <col min="7939" max="7939" width="8.42578125" style="186" customWidth="1"/>
    <col min="7940" max="7940" width="76.28515625" style="186" customWidth="1"/>
    <col min="7941" max="7941" width="3.7109375" style="186" customWidth="1"/>
    <col min="7942" max="8192" width="11.42578125" style="186"/>
    <col min="8193" max="8193" width="3.7109375" style="186" customWidth="1"/>
    <col min="8194" max="8194" width="12.42578125" style="186" customWidth="1"/>
    <col min="8195" max="8195" width="8.42578125" style="186" customWidth="1"/>
    <col min="8196" max="8196" width="76.28515625" style="186" customWidth="1"/>
    <col min="8197" max="8197" width="3.7109375" style="186" customWidth="1"/>
    <col min="8198" max="8448" width="11.42578125" style="186"/>
    <col min="8449" max="8449" width="3.7109375" style="186" customWidth="1"/>
    <col min="8450" max="8450" width="12.42578125" style="186" customWidth="1"/>
    <col min="8451" max="8451" width="8.42578125" style="186" customWidth="1"/>
    <col min="8452" max="8452" width="76.28515625" style="186" customWidth="1"/>
    <col min="8453" max="8453" width="3.7109375" style="186" customWidth="1"/>
    <col min="8454" max="8704" width="11.42578125" style="186"/>
    <col min="8705" max="8705" width="3.7109375" style="186" customWidth="1"/>
    <col min="8706" max="8706" width="12.42578125" style="186" customWidth="1"/>
    <col min="8707" max="8707" width="8.42578125" style="186" customWidth="1"/>
    <col min="8708" max="8708" width="76.28515625" style="186" customWidth="1"/>
    <col min="8709" max="8709" width="3.7109375" style="186" customWidth="1"/>
    <col min="8710" max="8960" width="11.42578125" style="186"/>
    <col min="8961" max="8961" width="3.7109375" style="186" customWidth="1"/>
    <col min="8962" max="8962" width="12.42578125" style="186" customWidth="1"/>
    <col min="8963" max="8963" width="8.42578125" style="186" customWidth="1"/>
    <col min="8964" max="8964" width="76.28515625" style="186" customWidth="1"/>
    <col min="8965" max="8965" width="3.7109375" style="186" customWidth="1"/>
    <col min="8966" max="9216" width="11.42578125" style="186"/>
    <col min="9217" max="9217" width="3.7109375" style="186" customWidth="1"/>
    <col min="9218" max="9218" width="12.42578125" style="186" customWidth="1"/>
    <col min="9219" max="9219" width="8.42578125" style="186" customWidth="1"/>
    <col min="9220" max="9220" width="76.28515625" style="186" customWidth="1"/>
    <col min="9221" max="9221" width="3.7109375" style="186" customWidth="1"/>
    <col min="9222" max="9472" width="11.42578125" style="186"/>
    <col min="9473" max="9473" width="3.7109375" style="186" customWidth="1"/>
    <col min="9474" max="9474" width="12.42578125" style="186" customWidth="1"/>
    <col min="9475" max="9475" width="8.42578125" style="186" customWidth="1"/>
    <col min="9476" max="9476" width="76.28515625" style="186" customWidth="1"/>
    <col min="9477" max="9477" width="3.7109375" style="186" customWidth="1"/>
    <col min="9478" max="9728" width="11.42578125" style="186"/>
    <col min="9729" max="9729" width="3.7109375" style="186" customWidth="1"/>
    <col min="9730" max="9730" width="12.42578125" style="186" customWidth="1"/>
    <col min="9731" max="9731" width="8.42578125" style="186" customWidth="1"/>
    <col min="9732" max="9732" width="76.28515625" style="186" customWidth="1"/>
    <col min="9733" max="9733" width="3.7109375" style="186" customWidth="1"/>
    <col min="9734" max="9984" width="11.42578125" style="186"/>
    <col min="9985" max="9985" width="3.7109375" style="186" customWidth="1"/>
    <col min="9986" max="9986" width="12.42578125" style="186" customWidth="1"/>
    <col min="9987" max="9987" width="8.42578125" style="186" customWidth="1"/>
    <col min="9988" max="9988" width="76.28515625" style="186" customWidth="1"/>
    <col min="9989" max="9989" width="3.7109375" style="186" customWidth="1"/>
    <col min="9990" max="10240" width="11.42578125" style="186"/>
    <col min="10241" max="10241" width="3.7109375" style="186" customWidth="1"/>
    <col min="10242" max="10242" width="12.42578125" style="186" customWidth="1"/>
    <col min="10243" max="10243" width="8.42578125" style="186" customWidth="1"/>
    <col min="10244" max="10244" width="76.28515625" style="186" customWidth="1"/>
    <col min="10245" max="10245" width="3.7109375" style="186" customWidth="1"/>
    <col min="10246" max="10496" width="11.42578125" style="186"/>
    <col min="10497" max="10497" width="3.7109375" style="186" customWidth="1"/>
    <col min="10498" max="10498" width="12.42578125" style="186" customWidth="1"/>
    <col min="10499" max="10499" width="8.42578125" style="186" customWidth="1"/>
    <col min="10500" max="10500" width="76.28515625" style="186" customWidth="1"/>
    <col min="10501" max="10501" width="3.7109375" style="186" customWidth="1"/>
    <col min="10502" max="10752" width="11.42578125" style="186"/>
    <col min="10753" max="10753" width="3.7109375" style="186" customWidth="1"/>
    <col min="10754" max="10754" width="12.42578125" style="186" customWidth="1"/>
    <col min="10755" max="10755" width="8.42578125" style="186" customWidth="1"/>
    <col min="10756" max="10756" width="76.28515625" style="186" customWidth="1"/>
    <col min="10757" max="10757" width="3.7109375" style="186" customWidth="1"/>
    <col min="10758" max="11008" width="11.42578125" style="186"/>
    <col min="11009" max="11009" width="3.7109375" style="186" customWidth="1"/>
    <col min="11010" max="11010" width="12.42578125" style="186" customWidth="1"/>
    <col min="11011" max="11011" width="8.42578125" style="186" customWidth="1"/>
    <col min="11012" max="11012" width="76.28515625" style="186" customWidth="1"/>
    <col min="11013" max="11013" width="3.7109375" style="186" customWidth="1"/>
    <col min="11014" max="11264" width="11.42578125" style="186"/>
    <col min="11265" max="11265" width="3.7109375" style="186" customWidth="1"/>
    <col min="11266" max="11266" width="12.42578125" style="186" customWidth="1"/>
    <col min="11267" max="11267" width="8.42578125" style="186" customWidth="1"/>
    <col min="11268" max="11268" width="76.28515625" style="186" customWidth="1"/>
    <col min="11269" max="11269" width="3.7109375" style="186" customWidth="1"/>
    <col min="11270" max="11520" width="11.42578125" style="186"/>
    <col min="11521" max="11521" width="3.7109375" style="186" customWidth="1"/>
    <col min="11522" max="11522" width="12.42578125" style="186" customWidth="1"/>
    <col min="11523" max="11523" width="8.42578125" style="186" customWidth="1"/>
    <col min="11524" max="11524" width="76.28515625" style="186" customWidth="1"/>
    <col min="11525" max="11525" width="3.7109375" style="186" customWidth="1"/>
    <col min="11526" max="11776" width="11.42578125" style="186"/>
    <col min="11777" max="11777" width="3.7109375" style="186" customWidth="1"/>
    <col min="11778" max="11778" width="12.42578125" style="186" customWidth="1"/>
    <col min="11779" max="11779" width="8.42578125" style="186" customWidth="1"/>
    <col min="11780" max="11780" width="76.28515625" style="186" customWidth="1"/>
    <col min="11781" max="11781" width="3.7109375" style="186" customWidth="1"/>
    <col min="11782" max="12032" width="11.42578125" style="186"/>
    <col min="12033" max="12033" width="3.7109375" style="186" customWidth="1"/>
    <col min="12034" max="12034" width="12.42578125" style="186" customWidth="1"/>
    <col min="12035" max="12035" width="8.42578125" style="186" customWidth="1"/>
    <col min="12036" max="12036" width="76.28515625" style="186" customWidth="1"/>
    <col min="12037" max="12037" width="3.7109375" style="186" customWidth="1"/>
    <col min="12038" max="12288" width="11.42578125" style="186"/>
    <col min="12289" max="12289" width="3.7109375" style="186" customWidth="1"/>
    <col min="12290" max="12290" width="12.42578125" style="186" customWidth="1"/>
    <col min="12291" max="12291" width="8.42578125" style="186" customWidth="1"/>
    <col min="12292" max="12292" width="76.28515625" style="186" customWidth="1"/>
    <col min="12293" max="12293" width="3.7109375" style="186" customWidth="1"/>
    <col min="12294" max="12544" width="11.42578125" style="186"/>
    <col min="12545" max="12545" width="3.7109375" style="186" customWidth="1"/>
    <col min="12546" max="12546" width="12.42578125" style="186" customWidth="1"/>
    <col min="12547" max="12547" width="8.42578125" style="186" customWidth="1"/>
    <col min="12548" max="12548" width="76.28515625" style="186" customWidth="1"/>
    <col min="12549" max="12549" width="3.7109375" style="186" customWidth="1"/>
    <col min="12550" max="12800" width="11.42578125" style="186"/>
    <col min="12801" max="12801" width="3.7109375" style="186" customWidth="1"/>
    <col min="12802" max="12802" width="12.42578125" style="186" customWidth="1"/>
    <col min="12803" max="12803" width="8.42578125" style="186" customWidth="1"/>
    <col min="12804" max="12804" width="76.28515625" style="186" customWidth="1"/>
    <col min="12805" max="12805" width="3.7109375" style="186" customWidth="1"/>
    <col min="12806" max="13056" width="11.42578125" style="186"/>
    <col min="13057" max="13057" width="3.7109375" style="186" customWidth="1"/>
    <col min="13058" max="13058" width="12.42578125" style="186" customWidth="1"/>
    <col min="13059" max="13059" width="8.42578125" style="186" customWidth="1"/>
    <col min="13060" max="13060" width="76.28515625" style="186" customWidth="1"/>
    <col min="13061" max="13061" width="3.7109375" style="186" customWidth="1"/>
    <col min="13062" max="13312" width="11.42578125" style="186"/>
    <col min="13313" max="13313" width="3.7109375" style="186" customWidth="1"/>
    <col min="13314" max="13314" width="12.42578125" style="186" customWidth="1"/>
    <col min="13315" max="13315" width="8.42578125" style="186" customWidth="1"/>
    <col min="13316" max="13316" width="76.28515625" style="186" customWidth="1"/>
    <col min="13317" max="13317" width="3.7109375" style="186" customWidth="1"/>
    <col min="13318" max="13568" width="11.42578125" style="186"/>
    <col min="13569" max="13569" width="3.7109375" style="186" customWidth="1"/>
    <col min="13570" max="13570" width="12.42578125" style="186" customWidth="1"/>
    <col min="13571" max="13571" width="8.42578125" style="186" customWidth="1"/>
    <col min="13572" max="13572" width="76.28515625" style="186" customWidth="1"/>
    <col min="13573" max="13573" width="3.7109375" style="186" customWidth="1"/>
    <col min="13574" max="13824" width="11.42578125" style="186"/>
    <col min="13825" max="13825" width="3.7109375" style="186" customWidth="1"/>
    <col min="13826" max="13826" width="12.42578125" style="186" customWidth="1"/>
    <col min="13827" max="13827" width="8.42578125" style="186" customWidth="1"/>
    <col min="13828" max="13828" width="76.28515625" style="186" customWidth="1"/>
    <col min="13829" max="13829" width="3.7109375" style="186" customWidth="1"/>
    <col min="13830" max="14080" width="11.42578125" style="186"/>
    <col min="14081" max="14081" width="3.7109375" style="186" customWidth="1"/>
    <col min="14082" max="14082" width="12.42578125" style="186" customWidth="1"/>
    <col min="14083" max="14083" width="8.42578125" style="186" customWidth="1"/>
    <col min="14084" max="14084" width="76.28515625" style="186" customWidth="1"/>
    <col min="14085" max="14085" width="3.7109375" style="186" customWidth="1"/>
    <col min="14086" max="14336" width="11.42578125" style="186"/>
    <col min="14337" max="14337" width="3.7109375" style="186" customWidth="1"/>
    <col min="14338" max="14338" width="12.42578125" style="186" customWidth="1"/>
    <col min="14339" max="14339" width="8.42578125" style="186" customWidth="1"/>
    <col min="14340" max="14340" width="76.28515625" style="186" customWidth="1"/>
    <col min="14341" max="14341" width="3.7109375" style="186" customWidth="1"/>
    <col min="14342" max="14592" width="11.42578125" style="186"/>
    <col min="14593" max="14593" width="3.7109375" style="186" customWidth="1"/>
    <col min="14594" max="14594" width="12.42578125" style="186" customWidth="1"/>
    <col min="14595" max="14595" width="8.42578125" style="186" customWidth="1"/>
    <col min="14596" max="14596" width="76.28515625" style="186" customWidth="1"/>
    <col min="14597" max="14597" width="3.7109375" style="186" customWidth="1"/>
    <col min="14598" max="14848" width="11.42578125" style="186"/>
    <col min="14849" max="14849" width="3.7109375" style="186" customWidth="1"/>
    <col min="14850" max="14850" width="12.42578125" style="186" customWidth="1"/>
    <col min="14851" max="14851" width="8.42578125" style="186" customWidth="1"/>
    <col min="14852" max="14852" width="76.28515625" style="186" customWidth="1"/>
    <col min="14853" max="14853" width="3.7109375" style="186" customWidth="1"/>
    <col min="14854" max="15104" width="11.42578125" style="186"/>
    <col min="15105" max="15105" width="3.7109375" style="186" customWidth="1"/>
    <col min="15106" max="15106" width="12.42578125" style="186" customWidth="1"/>
    <col min="15107" max="15107" width="8.42578125" style="186" customWidth="1"/>
    <col min="15108" max="15108" width="76.28515625" style="186" customWidth="1"/>
    <col min="15109" max="15109" width="3.7109375" style="186" customWidth="1"/>
    <col min="15110" max="15360" width="11.42578125" style="186"/>
    <col min="15361" max="15361" width="3.7109375" style="186" customWidth="1"/>
    <col min="15362" max="15362" width="12.42578125" style="186" customWidth="1"/>
    <col min="15363" max="15363" width="8.42578125" style="186" customWidth="1"/>
    <col min="15364" max="15364" width="76.28515625" style="186" customWidth="1"/>
    <col min="15365" max="15365" width="3.7109375" style="186" customWidth="1"/>
    <col min="15366" max="15616" width="11.42578125" style="186"/>
    <col min="15617" max="15617" width="3.7109375" style="186" customWidth="1"/>
    <col min="15618" max="15618" width="12.42578125" style="186" customWidth="1"/>
    <col min="15619" max="15619" width="8.42578125" style="186" customWidth="1"/>
    <col min="15620" max="15620" width="76.28515625" style="186" customWidth="1"/>
    <col min="15621" max="15621" width="3.7109375" style="186" customWidth="1"/>
    <col min="15622" max="15872" width="11.42578125" style="186"/>
    <col min="15873" max="15873" width="3.7109375" style="186" customWidth="1"/>
    <col min="15874" max="15874" width="12.42578125" style="186" customWidth="1"/>
    <col min="15875" max="15875" width="8.42578125" style="186" customWidth="1"/>
    <col min="15876" max="15876" width="76.28515625" style="186" customWidth="1"/>
    <col min="15877" max="15877" width="3.7109375" style="186" customWidth="1"/>
    <col min="15878" max="16128" width="11.42578125" style="186"/>
    <col min="16129" max="16129" width="3.7109375" style="186" customWidth="1"/>
    <col min="16130" max="16130" width="12.42578125" style="186" customWidth="1"/>
    <col min="16131" max="16131" width="8.42578125" style="186" customWidth="1"/>
    <col min="16132" max="16132" width="76.28515625" style="186" customWidth="1"/>
    <col min="16133" max="16133" width="3.7109375" style="186" customWidth="1"/>
    <col min="16134" max="16384" width="11.42578125" style="186"/>
  </cols>
  <sheetData>
    <row r="1" spans="2:4" ht="21" customHeight="1">
      <c r="B1" s="717" t="s">
        <v>469</v>
      </c>
      <c r="C1" s="718"/>
      <c r="D1" s="719"/>
    </row>
    <row r="2" spans="2:4" ht="21" customHeight="1">
      <c r="B2" s="720" t="s">
        <v>454</v>
      </c>
      <c r="C2" s="721"/>
      <c r="D2" s="722"/>
    </row>
    <row r="3" spans="2:4" ht="28.5" customHeight="1" thickBot="1">
      <c r="B3" s="723" t="s">
        <v>455</v>
      </c>
      <c r="C3" s="724"/>
      <c r="D3" s="187" t="s">
        <v>103</v>
      </c>
    </row>
    <row r="4" spans="2:4" ht="13.5" thickBot="1">
      <c r="B4" s="188"/>
      <c r="C4" s="188"/>
    </row>
    <row r="5" spans="2:4" s="192" customFormat="1" ht="31.5" customHeight="1">
      <c r="B5" s="189" t="s">
        <v>456</v>
      </c>
      <c r="C5" s="190"/>
      <c r="D5" s="191"/>
    </row>
    <row r="6" spans="2:4" s="192" customFormat="1" ht="25.5" customHeight="1">
      <c r="B6" s="725" t="s">
        <v>470</v>
      </c>
      <c r="C6" s="726"/>
      <c r="D6" s="727"/>
    </row>
    <row r="7" spans="2:4" s="192" customFormat="1" ht="13.5" customHeight="1">
      <c r="B7" s="725"/>
      <c r="C7" s="726"/>
      <c r="D7" s="727"/>
    </row>
    <row r="8" spans="2:4" s="192" customFormat="1" ht="28.5" customHeight="1">
      <c r="B8" s="715" t="s">
        <v>457</v>
      </c>
      <c r="C8" s="716"/>
      <c r="D8" s="193" t="s">
        <v>77</v>
      </c>
    </row>
    <row r="9" spans="2:4" s="192" customFormat="1" ht="18" customHeight="1">
      <c r="B9" s="194"/>
      <c r="C9" s="195"/>
      <c r="D9" s="196" t="s">
        <v>458</v>
      </c>
    </row>
    <row r="10" spans="2:4" s="192" customFormat="1" ht="13.5" customHeight="1">
      <c r="B10" s="194"/>
      <c r="C10" s="195"/>
      <c r="D10" s="196" t="s">
        <v>114</v>
      </c>
    </row>
    <row r="11" spans="2:4" s="192" customFormat="1" ht="30.75" customHeight="1">
      <c r="B11" s="715" t="s">
        <v>459</v>
      </c>
      <c r="C11" s="716"/>
      <c r="D11" s="193" t="s">
        <v>78</v>
      </c>
    </row>
    <row r="12" spans="2:4" s="192" customFormat="1" ht="12.75" customHeight="1">
      <c r="B12" s="197"/>
      <c r="C12" s="195"/>
      <c r="D12" s="196" t="s">
        <v>418</v>
      </c>
    </row>
    <row r="13" spans="2:4" s="192" customFormat="1" ht="20.25" customHeight="1">
      <c r="B13" s="197"/>
      <c r="C13" s="195"/>
      <c r="D13" s="196" t="s">
        <v>121</v>
      </c>
    </row>
    <row r="14" spans="2:4" s="192" customFormat="1" ht="24" customHeight="1">
      <c r="B14" s="715" t="s">
        <v>460</v>
      </c>
      <c r="C14" s="716"/>
      <c r="D14" s="193" t="s">
        <v>79</v>
      </c>
    </row>
    <row r="15" spans="2:4" s="192" customFormat="1" ht="18.75" customHeight="1">
      <c r="B15" s="197"/>
      <c r="C15" s="195"/>
      <c r="D15" s="196" t="s">
        <v>504</v>
      </c>
    </row>
    <row r="16" spans="2:4" s="192" customFormat="1" ht="22.5" customHeight="1">
      <c r="B16" s="197"/>
      <c r="C16" s="195"/>
      <c r="D16" s="196" t="s">
        <v>127</v>
      </c>
    </row>
    <row r="17" spans="2:4" s="192" customFormat="1" ht="28.5" customHeight="1">
      <c r="B17" s="715" t="s">
        <v>461</v>
      </c>
      <c r="C17" s="716"/>
      <c r="D17" s="193" t="s">
        <v>76</v>
      </c>
    </row>
    <row r="18" spans="2:4" s="192" customFormat="1" ht="24" customHeight="1">
      <c r="B18" s="197"/>
      <c r="C18" s="195"/>
      <c r="D18" s="196" t="s">
        <v>462</v>
      </c>
    </row>
    <row r="19" spans="2:4" s="192" customFormat="1" ht="16.5" customHeight="1">
      <c r="B19" s="197"/>
      <c r="C19" s="195"/>
      <c r="D19" s="196" t="s">
        <v>463</v>
      </c>
    </row>
    <row r="20" spans="2:4" s="192" customFormat="1" ht="30.75" customHeight="1">
      <c r="B20" s="715" t="s">
        <v>464</v>
      </c>
      <c r="C20" s="716"/>
      <c r="D20" s="193" t="s">
        <v>423</v>
      </c>
    </row>
    <row r="21" spans="2:4" s="192" customFormat="1" ht="13.5" customHeight="1">
      <c r="B21" s="197"/>
      <c r="C21" s="195"/>
      <c r="D21" s="196" t="s">
        <v>465</v>
      </c>
    </row>
    <row r="22" spans="2:4" s="192" customFormat="1" ht="21" customHeight="1">
      <c r="B22" s="197"/>
      <c r="C22" s="195"/>
      <c r="D22" s="196" t="s">
        <v>419</v>
      </c>
    </row>
    <row r="23" spans="2:4" s="192" customFormat="1" ht="26.25" customHeight="1">
      <c r="B23" s="715" t="s">
        <v>466</v>
      </c>
      <c r="C23" s="716"/>
      <c r="D23" s="193" t="s">
        <v>80</v>
      </c>
    </row>
    <row r="24" spans="2:4" s="192" customFormat="1" ht="15" customHeight="1">
      <c r="B24" s="198"/>
      <c r="C24" s="195"/>
      <c r="D24" s="196" t="s">
        <v>504</v>
      </c>
    </row>
    <row r="25" spans="2:4" s="192" customFormat="1" ht="15" customHeight="1">
      <c r="B25" s="198"/>
      <c r="C25" s="195"/>
      <c r="D25" s="196" t="s">
        <v>127</v>
      </c>
    </row>
    <row r="26" spans="2:4" s="192" customFormat="1" ht="15" customHeight="1">
      <c r="B26" s="198"/>
      <c r="C26" s="195"/>
      <c r="D26" s="196" t="s">
        <v>418</v>
      </c>
    </row>
    <row r="27" spans="2:4" ht="27" customHeight="1" thickBot="1">
      <c r="B27" s="199"/>
      <c r="C27" s="200"/>
      <c r="D27" s="201" t="s">
        <v>121</v>
      </c>
    </row>
    <row r="28" spans="2:4" ht="18.75" customHeight="1">
      <c r="D28" s="202"/>
    </row>
  </sheetData>
  <mergeCells count="10">
    <mergeCell ref="B14:C14"/>
    <mergeCell ref="B17:C17"/>
    <mergeCell ref="B20:C20"/>
    <mergeCell ref="B23:C23"/>
    <mergeCell ref="B1:D1"/>
    <mergeCell ref="B2:D2"/>
    <mergeCell ref="B3:C3"/>
    <mergeCell ref="B6:D7"/>
    <mergeCell ref="B8:C8"/>
    <mergeCell ref="B11:C11"/>
  </mergeCells>
  <printOptions horizontalCentered="1" verticalCentered="1"/>
  <pageMargins left="0.94488188976377963" right="0.78740157480314965" top="0.70866141732283472" bottom="0.74803149606299213" header="0" footer="0"/>
  <pageSetup paperSize="128" scale="90" orientation="landscape" r:id="rId1"/>
  <headerFooter alignWithMargins="0">
    <oddHeader>&amp;L&amp;G&amp;C&amp;G&amp;R&amp;G</oddHeader>
    <oddFooter>&amp;R&amp;P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ECB70-7DFE-4FD4-88FB-C2B04972C72C}">
  <sheetPr>
    <tabColor rgb="FF92D050"/>
    <pageSetUpPr fitToPage="1"/>
  </sheetPr>
  <dimension ref="B1:J3"/>
  <sheetViews>
    <sheetView showGridLines="0" topLeftCell="A72" zoomScale="106" zoomScaleNormal="100" workbookViewId="0">
      <selection activeCell="N90" sqref="N90"/>
    </sheetView>
  </sheetViews>
  <sheetFormatPr baseColWidth="10" defaultRowHeight="12.75"/>
  <cols>
    <col min="1" max="1" width="1" style="186" customWidth="1"/>
    <col min="2" max="10" width="11.42578125" style="186"/>
    <col min="11" max="11" width="4.7109375" style="186" customWidth="1"/>
    <col min="12" max="256" width="11.42578125" style="186"/>
    <col min="257" max="257" width="5" style="186" customWidth="1"/>
    <col min="258" max="266" width="11.42578125" style="186"/>
    <col min="267" max="267" width="4.7109375" style="186" customWidth="1"/>
    <col min="268" max="512" width="11.42578125" style="186"/>
    <col min="513" max="513" width="5" style="186" customWidth="1"/>
    <col min="514" max="522" width="11.42578125" style="186"/>
    <col min="523" max="523" width="4.7109375" style="186" customWidth="1"/>
    <col min="524" max="768" width="11.42578125" style="186"/>
    <col min="769" max="769" width="5" style="186" customWidth="1"/>
    <col min="770" max="778" width="11.42578125" style="186"/>
    <col min="779" max="779" width="4.7109375" style="186" customWidth="1"/>
    <col min="780" max="1024" width="11.42578125" style="186"/>
    <col min="1025" max="1025" width="5" style="186" customWidth="1"/>
    <col min="1026" max="1034" width="11.42578125" style="186"/>
    <col min="1035" max="1035" width="4.7109375" style="186" customWidth="1"/>
    <col min="1036" max="1280" width="11.42578125" style="186"/>
    <col min="1281" max="1281" width="5" style="186" customWidth="1"/>
    <col min="1282" max="1290" width="11.42578125" style="186"/>
    <col min="1291" max="1291" width="4.7109375" style="186" customWidth="1"/>
    <col min="1292" max="1536" width="11.42578125" style="186"/>
    <col min="1537" max="1537" width="5" style="186" customWidth="1"/>
    <col min="1538" max="1546" width="11.42578125" style="186"/>
    <col min="1547" max="1547" width="4.7109375" style="186" customWidth="1"/>
    <col min="1548" max="1792" width="11.42578125" style="186"/>
    <col min="1793" max="1793" width="5" style="186" customWidth="1"/>
    <col min="1794" max="1802" width="11.42578125" style="186"/>
    <col min="1803" max="1803" width="4.7109375" style="186" customWidth="1"/>
    <col min="1804" max="2048" width="11.42578125" style="186"/>
    <col min="2049" max="2049" width="5" style="186" customWidth="1"/>
    <col min="2050" max="2058" width="11.42578125" style="186"/>
    <col min="2059" max="2059" width="4.7109375" style="186" customWidth="1"/>
    <col min="2060" max="2304" width="11.42578125" style="186"/>
    <col min="2305" max="2305" width="5" style="186" customWidth="1"/>
    <col min="2306" max="2314" width="11.42578125" style="186"/>
    <col min="2315" max="2315" width="4.7109375" style="186" customWidth="1"/>
    <col min="2316" max="2560" width="11.42578125" style="186"/>
    <col min="2561" max="2561" width="5" style="186" customWidth="1"/>
    <col min="2562" max="2570" width="11.42578125" style="186"/>
    <col min="2571" max="2571" width="4.7109375" style="186" customWidth="1"/>
    <col min="2572" max="2816" width="11.42578125" style="186"/>
    <col min="2817" max="2817" width="5" style="186" customWidth="1"/>
    <col min="2818" max="2826" width="11.42578125" style="186"/>
    <col min="2827" max="2827" width="4.7109375" style="186" customWidth="1"/>
    <col min="2828" max="3072" width="11.42578125" style="186"/>
    <col min="3073" max="3073" width="5" style="186" customWidth="1"/>
    <col min="3074" max="3082" width="11.42578125" style="186"/>
    <col min="3083" max="3083" width="4.7109375" style="186" customWidth="1"/>
    <col min="3084" max="3328" width="11.42578125" style="186"/>
    <col min="3329" max="3329" width="5" style="186" customWidth="1"/>
    <col min="3330" max="3338" width="11.42578125" style="186"/>
    <col min="3339" max="3339" width="4.7109375" style="186" customWidth="1"/>
    <col min="3340" max="3584" width="11.42578125" style="186"/>
    <col min="3585" max="3585" width="5" style="186" customWidth="1"/>
    <col min="3586" max="3594" width="11.42578125" style="186"/>
    <col min="3595" max="3595" width="4.7109375" style="186" customWidth="1"/>
    <col min="3596" max="3840" width="11.42578125" style="186"/>
    <col min="3841" max="3841" width="5" style="186" customWidth="1"/>
    <col min="3842" max="3850" width="11.42578125" style="186"/>
    <col min="3851" max="3851" width="4.7109375" style="186" customWidth="1"/>
    <col min="3852" max="4096" width="11.42578125" style="186"/>
    <col min="4097" max="4097" width="5" style="186" customWidth="1"/>
    <col min="4098" max="4106" width="11.42578125" style="186"/>
    <col min="4107" max="4107" width="4.7109375" style="186" customWidth="1"/>
    <col min="4108" max="4352" width="11.42578125" style="186"/>
    <col min="4353" max="4353" width="5" style="186" customWidth="1"/>
    <col min="4354" max="4362" width="11.42578125" style="186"/>
    <col min="4363" max="4363" width="4.7109375" style="186" customWidth="1"/>
    <col min="4364" max="4608" width="11.42578125" style="186"/>
    <col min="4609" max="4609" width="5" style="186" customWidth="1"/>
    <col min="4610" max="4618" width="11.42578125" style="186"/>
    <col min="4619" max="4619" width="4.7109375" style="186" customWidth="1"/>
    <col min="4620" max="4864" width="11.42578125" style="186"/>
    <col min="4865" max="4865" width="5" style="186" customWidth="1"/>
    <col min="4866" max="4874" width="11.42578125" style="186"/>
    <col min="4875" max="4875" width="4.7109375" style="186" customWidth="1"/>
    <col min="4876" max="5120" width="11.42578125" style="186"/>
    <col min="5121" max="5121" width="5" style="186" customWidth="1"/>
    <col min="5122" max="5130" width="11.42578125" style="186"/>
    <col min="5131" max="5131" width="4.7109375" style="186" customWidth="1"/>
    <col min="5132" max="5376" width="11.42578125" style="186"/>
    <col min="5377" max="5377" width="5" style="186" customWidth="1"/>
    <col min="5378" max="5386" width="11.42578125" style="186"/>
    <col min="5387" max="5387" width="4.7109375" style="186" customWidth="1"/>
    <col min="5388" max="5632" width="11.42578125" style="186"/>
    <col min="5633" max="5633" width="5" style="186" customWidth="1"/>
    <col min="5634" max="5642" width="11.42578125" style="186"/>
    <col min="5643" max="5643" width="4.7109375" style="186" customWidth="1"/>
    <col min="5644" max="5888" width="11.42578125" style="186"/>
    <col min="5889" max="5889" width="5" style="186" customWidth="1"/>
    <col min="5890" max="5898" width="11.42578125" style="186"/>
    <col min="5899" max="5899" width="4.7109375" style="186" customWidth="1"/>
    <col min="5900" max="6144" width="11.42578125" style="186"/>
    <col min="6145" max="6145" width="5" style="186" customWidth="1"/>
    <col min="6146" max="6154" width="11.42578125" style="186"/>
    <col min="6155" max="6155" width="4.7109375" style="186" customWidth="1"/>
    <col min="6156" max="6400" width="11.42578125" style="186"/>
    <col min="6401" max="6401" width="5" style="186" customWidth="1"/>
    <col min="6402" max="6410" width="11.42578125" style="186"/>
    <col min="6411" max="6411" width="4.7109375" style="186" customWidth="1"/>
    <col min="6412" max="6656" width="11.42578125" style="186"/>
    <col min="6657" max="6657" width="5" style="186" customWidth="1"/>
    <col min="6658" max="6666" width="11.42578125" style="186"/>
    <col min="6667" max="6667" width="4.7109375" style="186" customWidth="1"/>
    <col min="6668" max="6912" width="11.42578125" style="186"/>
    <col min="6913" max="6913" width="5" style="186" customWidth="1"/>
    <col min="6914" max="6922" width="11.42578125" style="186"/>
    <col min="6923" max="6923" width="4.7109375" style="186" customWidth="1"/>
    <col min="6924" max="7168" width="11.42578125" style="186"/>
    <col min="7169" max="7169" width="5" style="186" customWidth="1"/>
    <col min="7170" max="7178" width="11.42578125" style="186"/>
    <col min="7179" max="7179" width="4.7109375" style="186" customWidth="1"/>
    <col min="7180" max="7424" width="11.42578125" style="186"/>
    <col min="7425" max="7425" width="5" style="186" customWidth="1"/>
    <col min="7426" max="7434" width="11.42578125" style="186"/>
    <col min="7435" max="7435" width="4.7109375" style="186" customWidth="1"/>
    <col min="7436" max="7680" width="11.42578125" style="186"/>
    <col min="7681" max="7681" width="5" style="186" customWidth="1"/>
    <col min="7682" max="7690" width="11.42578125" style="186"/>
    <col min="7691" max="7691" width="4.7109375" style="186" customWidth="1"/>
    <col min="7692" max="7936" width="11.42578125" style="186"/>
    <col min="7937" max="7937" width="5" style="186" customWidth="1"/>
    <col min="7938" max="7946" width="11.42578125" style="186"/>
    <col min="7947" max="7947" width="4.7109375" style="186" customWidth="1"/>
    <col min="7948" max="8192" width="11.42578125" style="186"/>
    <col min="8193" max="8193" width="5" style="186" customWidth="1"/>
    <col min="8194" max="8202" width="11.42578125" style="186"/>
    <col min="8203" max="8203" width="4.7109375" style="186" customWidth="1"/>
    <col min="8204" max="8448" width="11.42578125" style="186"/>
    <col min="8449" max="8449" width="5" style="186" customWidth="1"/>
    <col min="8450" max="8458" width="11.42578125" style="186"/>
    <col min="8459" max="8459" width="4.7109375" style="186" customWidth="1"/>
    <col min="8460" max="8704" width="11.42578125" style="186"/>
    <col min="8705" max="8705" width="5" style="186" customWidth="1"/>
    <col min="8706" max="8714" width="11.42578125" style="186"/>
    <col min="8715" max="8715" width="4.7109375" style="186" customWidth="1"/>
    <col min="8716" max="8960" width="11.42578125" style="186"/>
    <col min="8961" max="8961" width="5" style="186" customWidth="1"/>
    <col min="8962" max="8970" width="11.42578125" style="186"/>
    <col min="8971" max="8971" width="4.7109375" style="186" customWidth="1"/>
    <col min="8972" max="9216" width="11.42578125" style="186"/>
    <col min="9217" max="9217" width="5" style="186" customWidth="1"/>
    <col min="9218" max="9226" width="11.42578125" style="186"/>
    <col min="9227" max="9227" width="4.7109375" style="186" customWidth="1"/>
    <col min="9228" max="9472" width="11.42578125" style="186"/>
    <col min="9473" max="9473" width="5" style="186" customWidth="1"/>
    <col min="9474" max="9482" width="11.42578125" style="186"/>
    <col min="9483" max="9483" width="4.7109375" style="186" customWidth="1"/>
    <col min="9484" max="9728" width="11.42578125" style="186"/>
    <col min="9729" max="9729" width="5" style="186" customWidth="1"/>
    <col min="9730" max="9738" width="11.42578125" style="186"/>
    <col min="9739" max="9739" width="4.7109375" style="186" customWidth="1"/>
    <col min="9740" max="9984" width="11.42578125" style="186"/>
    <col min="9985" max="9985" width="5" style="186" customWidth="1"/>
    <col min="9986" max="9994" width="11.42578125" style="186"/>
    <col min="9995" max="9995" width="4.7109375" style="186" customWidth="1"/>
    <col min="9996" max="10240" width="11.42578125" style="186"/>
    <col min="10241" max="10241" width="5" style="186" customWidth="1"/>
    <col min="10242" max="10250" width="11.42578125" style="186"/>
    <col min="10251" max="10251" width="4.7109375" style="186" customWidth="1"/>
    <col min="10252" max="10496" width="11.42578125" style="186"/>
    <col min="10497" max="10497" width="5" style="186" customWidth="1"/>
    <col min="10498" max="10506" width="11.42578125" style="186"/>
    <col min="10507" max="10507" width="4.7109375" style="186" customWidth="1"/>
    <col min="10508" max="10752" width="11.42578125" style="186"/>
    <col min="10753" max="10753" width="5" style="186" customWidth="1"/>
    <col min="10754" max="10762" width="11.42578125" style="186"/>
    <col min="10763" max="10763" width="4.7109375" style="186" customWidth="1"/>
    <col min="10764" max="11008" width="11.42578125" style="186"/>
    <col min="11009" max="11009" width="5" style="186" customWidth="1"/>
    <col min="11010" max="11018" width="11.42578125" style="186"/>
    <col min="11019" max="11019" width="4.7109375" style="186" customWidth="1"/>
    <col min="11020" max="11264" width="11.42578125" style="186"/>
    <col min="11265" max="11265" width="5" style="186" customWidth="1"/>
    <col min="11266" max="11274" width="11.42578125" style="186"/>
    <col min="11275" max="11275" width="4.7109375" style="186" customWidth="1"/>
    <col min="11276" max="11520" width="11.42578125" style="186"/>
    <col min="11521" max="11521" width="5" style="186" customWidth="1"/>
    <col min="11522" max="11530" width="11.42578125" style="186"/>
    <col min="11531" max="11531" width="4.7109375" style="186" customWidth="1"/>
    <col min="11532" max="11776" width="11.42578125" style="186"/>
    <col min="11777" max="11777" width="5" style="186" customWidth="1"/>
    <col min="11778" max="11786" width="11.42578125" style="186"/>
    <col min="11787" max="11787" width="4.7109375" style="186" customWidth="1"/>
    <col min="11788" max="12032" width="11.42578125" style="186"/>
    <col min="12033" max="12033" width="5" style="186" customWidth="1"/>
    <col min="12034" max="12042" width="11.42578125" style="186"/>
    <col min="12043" max="12043" width="4.7109375" style="186" customWidth="1"/>
    <col min="12044" max="12288" width="11.42578125" style="186"/>
    <col min="12289" max="12289" width="5" style="186" customWidth="1"/>
    <col min="12290" max="12298" width="11.42578125" style="186"/>
    <col min="12299" max="12299" width="4.7109375" style="186" customWidth="1"/>
    <col min="12300" max="12544" width="11.42578125" style="186"/>
    <col min="12545" max="12545" width="5" style="186" customWidth="1"/>
    <col min="12546" max="12554" width="11.42578125" style="186"/>
    <col min="12555" max="12555" width="4.7109375" style="186" customWidth="1"/>
    <col min="12556" max="12800" width="11.42578125" style="186"/>
    <col min="12801" max="12801" width="5" style="186" customWidth="1"/>
    <col min="12802" max="12810" width="11.42578125" style="186"/>
    <col min="12811" max="12811" width="4.7109375" style="186" customWidth="1"/>
    <col min="12812" max="13056" width="11.42578125" style="186"/>
    <col min="13057" max="13057" width="5" style="186" customWidth="1"/>
    <col min="13058" max="13066" width="11.42578125" style="186"/>
    <col min="13067" max="13067" width="4.7109375" style="186" customWidth="1"/>
    <col min="13068" max="13312" width="11.42578125" style="186"/>
    <col min="13313" max="13313" width="5" style="186" customWidth="1"/>
    <col min="13314" max="13322" width="11.42578125" style="186"/>
    <col min="13323" max="13323" width="4.7109375" style="186" customWidth="1"/>
    <col min="13324" max="13568" width="11.42578125" style="186"/>
    <col min="13569" max="13569" width="5" style="186" customWidth="1"/>
    <col min="13570" max="13578" width="11.42578125" style="186"/>
    <col min="13579" max="13579" width="4.7109375" style="186" customWidth="1"/>
    <col min="13580" max="13824" width="11.42578125" style="186"/>
    <col min="13825" max="13825" width="5" style="186" customWidth="1"/>
    <col min="13826" max="13834" width="11.42578125" style="186"/>
    <col min="13835" max="13835" width="4.7109375" style="186" customWidth="1"/>
    <col min="13836" max="14080" width="11.42578125" style="186"/>
    <col min="14081" max="14081" width="5" style="186" customWidth="1"/>
    <col min="14082" max="14090" width="11.42578125" style="186"/>
    <col min="14091" max="14091" width="4.7109375" style="186" customWidth="1"/>
    <col min="14092" max="14336" width="11.42578125" style="186"/>
    <col min="14337" max="14337" width="5" style="186" customWidth="1"/>
    <col min="14338" max="14346" width="11.42578125" style="186"/>
    <col min="14347" max="14347" width="4.7109375" style="186" customWidth="1"/>
    <col min="14348" max="14592" width="11.42578125" style="186"/>
    <col min="14593" max="14593" width="5" style="186" customWidth="1"/>
    <col min="14594" max="14602" width="11.42578125" style="186"/>
    <col min="14603" max="14603" width="4.7109375" style="186" customWidth="1"/>
    <col min="14604" max="14848" width="11.42578125" style="186"/>
    <col min="14849" max="14849" width="5" style="186" customWidth="1"/>
    <col min="14850" max="14858" width="11.42578125" style="186"/>
    <col min="14859" max="14859" width="4.7109375" style="186" customWidth="1"/>
    <col min="14860" max="15104" width="11.42578125" style="186"/>
    <col min="15105" max="15105" width="5" style="186" customWidth="1"/>
    <col min="15106" max="15114" width="11.42578125" style="186"/>
    <col min="15115" max="15115" width="4.7109375" style="186" customWidth="1"/>
    <col min="15116" max="15360" width="11.42578125" style="186"/>
    <col min="15361" max="15361" width="5" style="186" customWidth="1"/>
    <col min="15362" max="15370" width="11.42578125" style="186"/>
    <col min="15371" max="15371" width="4.7109375" style="186" customWidth="1"/>
    <col min="15372" max="15616" width="11.42578125" style="186"/>
    <col min="15617" max="15617" width="5" style="186" customWidth="1"/>
    <col min="15618" max="15626" width="11.42578125" style="186"/>
    <col min="15627" max="15627" width="4.7109375" style="186" customWidth="1"/>
    <col min="15628" max="15872" width="11.42578125" style="186"/>
    <col min="15873" max="15873" width="5" style="186" customWidth="1"/>
    <col min="15874" max="15882" width="11.42578125" style="186"/>
    <col min="15883" max="15883" width="4.7109375" style="186" customWidth="1"/>
    <col min="15884" max="16128" width="11.42578125" style="186"/>
    <col min="16129" max="16129" width="5" style="186" customWidth="1"/>
    <col min="16130" max="16138" width="11.42578125" style="186"/>
    <col min="16139" max="16139" width="4.7109375" style="186" customWidth="1"/>
    <col min="16140" max="16384" width="11.42578125" style="186"/>
  </cols>
  <sheetData>
    <row r="1" spans="2:10" ht="30.75" customHeight="1" thickBot="1">
      <c r="B1" s="728" t="s">
        <v>469</v>
      </c>
      <c r="C1" s="729"/>
      <c r="D1" s="729"/>
      <c r="E1" s="729"/>
      <c r="F1" s="729"/>
      <c r="G1" s="729"/>
      <c r="H1" s="729"/>
      <c r="I1" s="729"/>
      <c r="J1" s="730"/>
    </row>
    <row r="2" spans="2:10" ht="30.75" customHeight="1" thickBot="1">
      <c r="B2" s="731" t="s">
        <v>467</v>
      </c>
      <c r="C2" s="732"/>
      <c r="D2" s="732"/>
      <c r="E2" s="732"/>
      <c r="F2" s="732"/>
      <c r="G2" s="732"/>
      <c r="H2" s="732"/>
      <c r="I2" s="732"/>
      <c r="J2" s="733"/>
    </row>
    <row r="3" spans="2:10" ht="26.25" customHeight="1" thickBot="1">
      <c r="B3" s="734" t="s">
        <v>455</v>
      </c>
      <c r="C3" s="735"/>
      <c r="D3" s="736" t="s">
        <v>103</v>
      </c>
      <c r="E3" s="736"/>
      <c r="F3" s="736"/>
      <c r="G3" s="736"/>
      <c r="H3" s="736"/>
      <c r="I3" s="736"/>
      <c r="J3" s="737"/>
    </row>
  </sheetData>
  <mergeCells count="4">
    <mergeCell ref="B1:J1"/>
    <mergeCell ref="B2:J2"/>
    <mergeCell ref="B3:C3"/>
    <mergeCell ref="D3:J3"/>
  </mergeCells>
  <printOptions horizontalCentered="1" verticalCentered="1"/>
  <pageMargins left="0.51" right="0.4" top="0.98425196850393704" bottom="0.34" header="0" footer="0"/>
  <pageSetup paperSize="128" scale="93" fitToHeight="0" orientation="portrait" r:id="rId1"/>
  <headerFooter alignWithMargins="0">
    <oddHeader>&amp;L&amp;G&amp;C&amp;G&amp;R&amp;G</oddHeader>
    <oddFooter>&amp;R&amp;P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9A0A8-7A4B-4658-B31E-66B5EE401E6D}">
  <sheetPr>
    <tabColor rgb="FF00B050"/>
    <pageSetUpPr fitToPage="1"/>
  </sheetPr>
  <dimension ref="A1:AO283"/>
  <sheetViews>
    <sheetView zoomScale="60" zoomScaleNormal="60" zoomScaleSheetLayoutView="90" workbookViewId="0">
      <pane xSplit="2" ySplit="4" topLeftCell="C245" activePane="bottomRight" state="frozen"/>
      <selection pane="topRight" activeCell="C1" sqref="C1"/>
      <selection pane="bottomLeft" activeCell="A5" sqref="A5"/>
      <selection pane="bottomRight" activeCell="A69" sqref="A69:Y267"/>
    </sheetView>
  </sheetViews>
  <sheetFormatPr baseColWidth="10" defaultColWidth="14.42578125" defaultRowHeight="15" customHeight="1"/>
  <cols>
    <col min="1" max="1" width="7.42578125" style="206" customWidth="1"/>
    <col min="2" max="2" width="6.28515625" style="206" customWidth="1"/>
    <col min="3" max="3" width="46.7109375" style="212" customWidth="1"/>
    <col min="4" max="4" width="17.85546875" style="206" customWidth="1"/>
    <col min="5" max="5" width="13.85546875" style="206" customWidth="1"/>
    <col min="6" max="6" width="11" style="206" customWidth="1"/>
    <col min="7" max="7" width="16" style="206" customWidth="1"/>
    <col min="8" max="8" width="11.28515625" style="206" customWidth="1"/>
    <col min="9" max="9" width="10.5703125" style="206" customWidth="1"/>
    <col min="10" max="10" width="14.42578125" style="206" customWidth="1"/>
    <col min="11" max="11" width="26.7109375" style="206" customWidth="1"/>
    <col min="12" max="12" width="24.7109375" style="206" customWidth="1"/>
    <col min="13" max="13" width="23.140625" style="206" customWidth="1"/>
    <col min="14" max="14" width="25.28515625" style="206" customWidth="1"/>
    <col min="15" max="15" width="24.28515625" style="206" customWidth="1"/>
    <col min="16" max="16" width="29.85546875" style="211" customWidth="1"/>
    <col min="17" max="17" width="27" style="211" customWidth="1"/>
    <col min="18" max="18" width="7" style="211" customWidth="1"/>
    <col min="19" max="19" width="31.7109375" style="210" customWidth="1"/>
    <col min="20" max="20" width="30" style="209" customWidth="1"/>
    <col min="21" max="21" width="8.85546875" style="206" customWidth="1"/>
    <col min="22" max="22" width="16.85546875" style="206" customWidth="1"/>
    <col min="23" max="23" width="22.5703125" style="206" customWidth="1"/>
    <col min="24" max="24" width="13.85546875" style="206" customWidth="1"/>
    <col min="25" max="25" width="14.140625" style="206" customWidth="1"/>
    <col min="26" max="26" width="15.28515625" style="206" customWidth="1"/>
    <col min="27" max="27" width="11.85546875" style="206" customWidth="1"/>
    <col min="28" max="28" width="11.5703125" style="206" customWidth="1"/>
    <col min="29" max="29" width="11.140625" style="206" customWidth="1"/>
    <col min="30" max="30" width="11.5703125" style="206" customWidth="1"/>
    <col min="31" max="31" width="10.7109375" style="206" customWidth="1"/>
    <col min="32" max="32" width="12.140625" style="206" customWidth="1"/>
    <col min="33" max="33" width="11.42578125" style="206" customWidth="1"/>
    <col min="34" max="34" width="10.5703125" style="206" customWidth="1"/>
    <col min="35" max="35" width="13.5703125" style="206" customWidth="1"/>
    <col min="36" max="36" width="15.5703125" style="206" customWidth="1"/>
    <col min="37" max="37" width="17.85546875" style="208" customWidth="1"/>
    <col min="38" max="38" width="15.42578125" style="207" customWidth="1"/>
    <col min="39" max="16384" width="14.42578125" style="206"/>
  </cols>
  <sheetData>
    <row r="1" spans="1:38" ht="84" customHeight="1">
      <c r="A1" s="738" t="s">
        <v>501</v>
      </c>
      <c r="B1" s="738"/>
      <c r="C1" s="738"/>
      <c r="D1" s="738"/>
      <c r="E1" s="738"/>
      <c r="F1" s="738"/>
      <c r="G1" s="738"/>
      <c r="H1" s="738"/>
      <c r="I1" s="738"/>
      <c r="J1" s="738"/>
      <c r="K1" s="738"/>
      <c r="L1" s="738"/>
      <c r="M1" s="738"/>
      <c r="N1" s="738"/>
      <c r="O1" s="738"/>
      <c r="P1" s="738"/>
      <c r="Q1" s="738"/>
      <c r="R1" s="321"/>
      <c r="S1" s="739" t="s">
        <v>502</v>
      </c>
      <c r="T1" s="739"/>
      <c r="U1" s="739"/>
      <c r="V1" s="739"/>
      <c r="W1" s="739"/>
      <c r="X1" s="739"/>
      <c r="Y1" s="739"/>
      <c r="Z1" s="739"/>
      <c r="AA1" s="739"/>
      <c r="AB1" s="739"/>
      <c r="AC1" s="739"/>
      <c r="AD1" s="739"/>
      <c r="AE1" s="739"/>
      <c r="AF1" s="739"/>
      <c r="AG1" s="739"/>
      <c r="AH1" s="739"/>
      <c r="AI1" s="739"/>
      <c r="AJ1" s="739"/>
      <c r="AK1" s="739"/>
      <c r="AL1" s="739"/>
    </row>
    <row r="2" spans="1:38" ht="15.75">
      <c r="A2" s="740" t="s">
        <v>28</v>
      </c>
      <c r="B2" s="740"/>
      <c r="C2" s="740"/>
      <c r="D2" s="740" t="s">
        <v>83</v>
      </c>
      <c r="E2" s="742" t="s">
        <v>84</v>
      </c>
      <c r="F2" s="743"/>
      <c r="G2" s="742" t="s">
        <v>85</v>
      </c>
      <c r="H2" s="746"/>
      <c r="I2" s="746"/>
      <c r="J2" s="743"/>
      <c r="K2" s="748" t="s">
        <v>86</v>
      </c>
      <c r="L2" s="749"/>
      <c r="M2" s="749"/>
      <c r="N2" s="749"/>
      <c r="O2" s="749"/>
      <c r="P2" s="750"/>
      <c r="Q2" s="754" t="s">
        <v>7</v>
      </c>
      <c r="R2" s="205"/>
      <c r="S2" s="756" t="s">
        <v>87</v>
      </c>
      <c r="T2" s="740" t="s">
        <v>88</v>
      </c>
      <c r="U2" s="741" t="s">
        <v>498</v>
      </c>
      <c r="V2" s="741" t="s">
        <v>89</v>
      </c>
      <c r="W2" s="740" t="s">
        <v>90</v>
      </c>
      <c r="X2" s="740" t="s">
        <v>497</v>
      </c>
      <c r="Y2" s="741" t="s">
        <v>496</v>
      </c>
      <c r="Z2" s="740" t="s">
        <v>91</v>
      </c>
      <c r="AA2" s="742" t="s">
        <v>495</v>
      </c>
      <c r="AB2" s="746"/>
      <c r="AC2" s="746"/>
      <c r="AD2" s="746"/>
      <c r="AE2" s="746"/>
      <c r="AF2" s="746"/>
      <c r="AG2" s="746"/>
      <c r="AH2" s="746"/>
      <c r="AI2" s="746"/>
      <c r="AJ2" s="743"/>
      <c r="AK2" s="740" t="s">
        <v>494</v>
      </c>
      <c r="AL2" s="740" t="s">
        <v>49</v>
      </c>
    </row>
    <row r="3" spans="1:38" ht="15.75" customHeight="1">
      <c r="A3" s="740"/>
      <c r="B3" s="740"/>
      <c r="C3" s="740"/>
      <c r="D3" s="740"/>
      <c r="E3" s="744"/>
      <c r="F3" s="745"/>
      <c r="G3" s="744"/>
      <c r="H3" s="747"/>
      <c r="I3" s="747"/>
      <c r="J3" s="745"/>
      <c r="K3" s="751"/>
      <c r="L3" s="752"/>
      <c r="M3" s="752"/>
      <c r="N3" s="752"/>
      <c r="O3" s="752"/>
      <c r="P3" s="753"/>
      <c r="Q3" s="755"/>
      <c r="R3" s="203"/>
      <c r="S3" s="756"/>
      <c r="T3" s="740"/>
      <c r="U3" s="758"/>
      <c r="V3" s="758"/>
      <c r="W3" s="740"/>
      <c r="X3" s="740"/>
      <c r="Y3" s="758"/>
      <c r="Z3" s="740"/>
      <c r="AA3" s="740" t="s">
        <v>92</v>
      </c>
      <c r="AB3" s="740"/>
      <c r="AC3" s="740" t="s">
        <v>93</v>
      </c>
      <c r="AD3" s="740"/>
      <c r="AE3" s="740" t="s">
        <v>94</v>
      </c>
      <c r="AF3" s="740"/>
      <c r="AG3" s="759" t="s">
        <v>95</v>
      </c>
      <c r="AH3" s="760"/>
      <c r="AI3" s="761" t="s">
        <v>66</v>
      </c>
      <c r="AJ3" s="761"/>
      <c r="AK3" s="740"/>
      <c r="AL3" s="740"/>
    </row>
    <row r="4" spans="1:38" ht="26.25" thickBot="1">
      <c r="A4" s="741"/>
      <c r="B4" s="741"/>
      <c r="C4" s="741"/>
      <c r="D4" s="741"/>
      <c r="E4" s="540" t="s">
        <v>96</v>
      </c>
      <c r="F4" s="540" t="s">
        <v>493</v>
      </c>
      <c r="G4" s="540" t="s">
        <v>97</v>
      </c>
      <c r="H4" s="540" t="s">
        <v>11</v>
      </c>
      <c r="I4" s="540" t="s">
        <v>98</v>
      </c>
      <c r="J4" s="540" t="s">
        <v>99</v>
      </c>
      <c r="K4" s="542">
        <v>1000</v>
      </c>
      <c r="L4" s="542">
        <v>2000</v>
      </c>
      <c r="M4" s="542">
        <v>3000</v>
      </c>
      <c r="N4" s="542">
        <v>4000</v>
      </c>
      <c r="O4" s="542">
        <v>5000</v>
      </c>
      <c r="P4" s="541" t="s">
        <v>6</v>
      </c>
      <c r="Q4" s="755"/>
      <c r="R4" s="203"/>
      <c r="S4" s="757"/>
      <c r="T4" s="741"/>
      <c r="U4" s="758"/>
      <c r="V4" s="758"/>
      <c r="W4" s="741"/>
      <c r="X4" s="741"/>
      <c r="Y4" s="758"/>
      <c r="Z4" s="741"/>
      <c r="AA4" s="540" t="s">
        <v>100</v>
      </c>
      <c r="AB4" s="540" t="s">
        <v>101</v>
      </c>
      <c r="AC4" s="540" t="s">
        <v>100</v>
      </c>
      <c r="AD4" s="540" t="s">
        <v>101</v>
      </c>
      <c r="AE4" s="540" t="s">
        <v>100</v>
      </c>
      <c r="AF4" s="540" t="s">
        <v>101</v>
      </c>
      <c r="AG4" s="540" t="s">
        <v>100</v>
      </c>
      <c r="AH4" s="540" t="s">
        <v>101</v>
      </c>
      <c r="AI4" s="539" t="s">
        <v>100</v>
      </c>
      <c r="AJ4" s="539" t="s">
        <v>101</v>
      </c>
      <c r="AK4" s="741"/>
      <c r="AL4" s="741"/>
    </row>
    <row r="5" spans="1:38" ht="120" customHeight="1" thickBot="1">
      <c r="A5" s="33" t="s">
        <v>102</v>
      </c>
      <c r="B5" s="34"/>
      <c r="C5" s="536" t="s">
        <v>70</v>
      </c>
      <c r="D5" s="34" t="s">
        <v>103</v>
      </c>
      <c r="E5" s="34">
        <v>4</v>
      </c>
      <c r="F5" s="34">
        <v>4.7</v>
      </c>
      <c r="G5" s="34">
        <v>1</v>
      </c>
      <c r="H5" s="34">
        <v>1.4</v>
      </c>
      <c r="I5" s="34" t="s">
        <v>56</v>
      </c>
      <c r="J5" s="34" t="s">
        <v>104</v>
      </c>
      <c r="K5" s="535">
        <f t="shared" ref="K5:P5" si="0">SUM(K7:K12)</f>
        <v>231947293</v>
      </c>
      <c r="L5" s="535">
        <f t="shared" si="0"/>
        <v>11799968</v>
      </c>
      <c r="M5" s="535">
        <f t="shared" si="0"/>
        <v>18563849</v>
      </c>
      <c r="N5" s="535">
        <f t="shared" si="0"/>
        <v>4784829</v>
      </c>
      <c r="O5" s="535">
        <f t="shared" si="0"/>
        <v>400336</v>
      </c>
      <c r="P5" s="535">
        <f t="shared" si="0"/>
        <v>267496275</v>
      </c>
      <c r="Q5" s="204" t="s">
        <v>105</v>
      </c>
      <c r="R5" s="33" t="s">
        <v>102</v>
      </c>
      <c r="S5" s="534" t="s">
        <v>71</v>
      </c>
      <c r="T5" s="533" t="s">
        <v>106</v>
      </c>
      <c r="U5" s="533" t="s">
        <v>474</v>
      </c>
      <c r="V5" s="533" t="s">
        <v>107</v>
      </c>
      <c r="W5" s="533" t="s">
        <v>108</v>
      </c>
      <c r="X5" s="538">
        <v>0.64500000000000002</v>
      </c>
      <c r="Y5" s="531">
        <v>2025</v>
      </c>
      <c r="Z5" s="530" t="s">
        <v>109</v>
      </c>
      <c r="AA5" s="35"/>
      <c r="AB5" s="35"/>
      <c r="AC5" s="35"/>
      <c r="AD5" s="35"/>
      <c r="AE5" s="35"/>
      <c r="AF5" s="35"/>
      <c r="AG5" s="35">
        <v>0.65</v>
      </c>
      <c r="AH5" s="36"/>
      <c r="AI5" s="537">
        <v>0.65</v>
      </c>
      <c r="AJ5" s="537">
        <v>0</v>
      </c>
      <c r="AK5" s="124" t="s">
        <v>444</v>
      </c>
      <c r="AL5" s="528" t="s">
        <v>72</v>
      </c>
    </row>
    <row r="6" spans="1:38" ht="111.75" customHeight="1" thickBot="1">
      <c r="A6" s="33" t="s">
        <v>110</v>
      </c>
      <c r="B6" s="34"/>
      <c r="C6" s="536" t="s">
        <v>75</v>
      </c>
      <c r="D6" s="34" t="s">
        <v>103</v>
      </c>
      <c r="E6" s="34">
        <v>4</v>
      </c>
      <c r="F6" s="34">
        <v>4.7</v>
      </c>
      <c r="G6" s="34">
        <v>1</v>
      </c>
      <c r="H6" s="34">
        <v>1.4</v>
      </c>
      <c r="I6" s="34" t="s">
        <v>56</v>
      </c>
      <c r="J6" s="34" t="s">
        <v>111</v>
      </c>
      <c r="K6" s="535">
        <f>SUM(K7:K12)</f>
        <v>231947293</v>
      </c>
      <c r="L6" s="535">
        <f>SUM(L7:L12)</f>
        <v>11799968</v>
      </c>
      <c r="M6" s="535">
        <f>SUM(M7:M12)</f>
        <v>18563849</v>
      </c>
      <c r="N6" s="535">
        <f>SUM(N7:N12)</f>
        <v>4784829</v>
      </c>
      <c r="O6" s="535">
        <f>SUM(O7:O12)</f>
        <v>400336</v>
      </c>
      <c r="P6" s="535">
        <f t="shared" ref="P6:P12" si="1">SUM(K6:O6)</f>
        <v>267496275</v>
      </c>
      <c r="Q6" s="204" t="s">
        <v>105</v>
      </c>
      <c r="R6" s="33" t="s">
        <v>110</v>
      </c>
      <c r="S6" s="534" t="s">
        <v>74</v>
      </c>
      <c r="T6" s="533" t="s">
        <v>112</v>
      </c>
      <c r="U6" s="533" t="s">
        <v>474</v>
      </c>
      <c r="V6" s="533" t="s">
        <v>107</v>
      </c>
      <c r="W6" s="533" t="s">
        <v>108</v>
      </c>
      <c r="X6" s="532">
        <v>0.125</v>
      </c>
      <c r="Y6" s="531">
        <v>2025</v>
      </c>
      <c r="Z6" s="530" t="s">
        <v>109</v>
      </c>
      <c r="AA6" s="35"/>
      <c r="AB6" s="35"/>
      <c r="AC6" s="35"/>
      <c r="AD6" s="35"/>
      <c r="AE6" s="35"/>
      <c r="AF6" s="35"/>
      <c r="AG6" s="35">
        <v>0.13500000000000001</v>
      </c>
      <c r="AH6" s="35"/>
      <c r="AI6" s="529">
        <v>0.13500000000000001</v>
      </c>
      <c r="AJ6" s="529">
        <v>0</v>
      </c>
      <c r="AK6" s="125" t="s">
        <v>445</v>
      </c>
      <c r="AL6" s="528" t="s">
        <v>73</v>
      </c>
    </row>
    <row r="7" spans="1:38" ht="96" customHeight="1">
      <c r="A7" s="767" t="s">
        <v>113</v>
      </c>
      <c r="B7" s="527">
        <v>1</v>
      </c>
      <c r="C7" s="526" t="s">
        <v>77</v>
      </c>
      <c r="D7" s="525" t="s">
        <v>114</v>
      </c>
      <c r="E7" s="524">
        <v>4</v>
      </c>
      <c r="F7" s="524" t="s">
        <v>115</v>
      </c>
      <c r="G7" s="524">
        <v>1</v>
      </c>
      <c r="H7" s="464">
        <v>1.4</v>
      </c>
      <c r="I7" s="464" t="s">
        <v>56</v>
      </c>
      <c r="J7" s="464" t="s">
        <v>111</v>
      </c>
      <c r="K7" s="522">
        <v>0</v>
      </c>
      <c r="L7" s="523">
        <v>376148</v>
      </c>
      <c r="M7" s="523">
        <v>1321549</v>
      </c>
      <c r="N7" s="522"/>
      <c r="O7" s="522">
        <v>0</v>
      </c>
      <c r="P7" s="521">
        <f t="shared" si="1"/>
        <v>1697697</v>
      </c>
      <c r="Q7" s="520" t="s">
        <v>116</v>
      </c>
      <c r="R7" s="770" t="s">
        <v>113</v>
      </c>
      <c r="S7" s="465" t="s">
        <v>117</v>
      </c>
      <c r="T7" s="519" t="s">
        <v>118</v>
      </c>
      <c r="U7" s="519" t="s">
        <v>474</v>
      </c>
      <c r="V7" s="519" t="s">
        <v>119</v>
      </c>
      <c r="W7" s="519" t="s">
        <v>108</v>
      </c>
      <c r="X7" s="518">
        <v>0.61</v>
      </c>
      <c r="Y7" s="517">
        <v>2025</v>
      </c>
      <c r="Z7" s="516" t="s">
        <v>109</v>
      </c>
      <c r="AA7" s="37"/>
      <c r="AB7" s="37"/>
      <c r="AC7" s="37"/>
      <c r="AD7" s="37"/>
      <c r="AE7" s="37"/>
      <c r="AF7" s="37"/>
      <c r="AG7" s="688">
        <v>0.60299999999999998</v>
      </c>
      <c r="AH7" s="37"/>
      <c r="AI7" s="691">
        <v>0.60299999999999998</v>
      </c>
      <c r="AJ7" s="691">
        <v>0</v>
      </c>
      <c r="AK7" s="126" t="s">
        <v>503</v>
      </c>
      <c r="AL7" s="515" t="s">
        <v>120</v>
      </c>
    </row>
    <row r="8" spans="1:38" ht="98.25" customHeight="1">
      <c r="A8" s="768"/>
      <c r="B8" s="504">
        <v>2</v>
      </c>
      <c r="C8" s="514" t="s">
        <v>78</v>
      </c>
      <c r="D8" s="435" t="s">
        <v>121</v>
      </c>
      <c r="E8" s="434">
        <v>4</v>
      </c>
      <c r="F8" s="434">
        <v>4.7</v>
      </c>
      <c r="G8" s="434">
        <v>1</v>
      </c>
      <c r="H8" s="433">
        <v>1.4</v>
      </c>
      <c r="I8" s="433" t="s">
        <v>56</v>
      </c>
      <c r="J8" s="433" t="s">
        <v>122</v>
      </c>
      <c r="K8" s="512">
        <v>0</v>
      </c>
      <c r="L8" s="513">
        <v>370048</v>
      </c>
      <c r="M8" s="513">
        <v>2240000</v>
      </c>
      <c r="N8" s="512">
        <v>0</v>
      </c>
      <c r="O8" s="512">
        <v>0</v>
      </c>
      <c r="P8" s="511">
        <f t="shared" si="1"/>
        <v>2610048</v>
      </c>
      <c r="Q8" s="510" t="s">
        <v>116</v>
      </c>
      <c r="R8" s="771"/>
      <c r="S8" s="509" t="s">
        <v>123</v>
      </c>
      <c r="T8" s="435" t="s">
        <v>124</v>
      </c>
      <c r="U8" s="435" t="s">
        <v>474</v>
      </c>
      <c r="V8" s="435" t="s">
        <v>119</v>
      </c>
      <c r="W8" s="435" t="s">
        <v>125</v>
      </c>
      <c r="X8" s="39">
        <v>0.5</v>
      </c>
      <c r="Y8" s="508">
        <v>2025</v>
      </c>
      <c r="Z8" s="507" t="s">
        <v>109</v>
      </c>
      <c r="AA8" s="38">
        <v>0.36</v>
      </c>
      <c r="AB8" s="38">
        <v>0.4</v>
      </c>
      <c r="AC8" s="38">
        <v>0.56000000000000005</v>
      </c>
      <c r="AD8" s="38"/>
      <c r="AE8" s="38">
        <v>0.6</v>
      </c>
      <c r="AF8" s="38"/>
      <c r="AG8" s="38">
        <v>0.75</v>
      </c>
      <c r="AH8" s="38"/>
      <c r="AI8" s="506">
        <v>0.75</v>
      </c>
      <c r="AJ8" s="506">
        <v>0.4</v>
      </c>
      <c r="AK8" s="127" t="s">
        <v>503</v>
      </c>
      <c r="AL8" s="505" t="s">
        <v>126</v>
      </c>
    </row>
    <row r="9" spans="1:38" ht="120">
      <c r="A9" s="768"/>
      <c r="B9" s="504">
        <v>3</v>
      </c>
      <c r="C9" s="503" t="s">
        <v>79</v>
      </c>
      <c r="D9" s="418" t="s">
        <v>127</v>
      </c>
      <c r="E9" s="417">
        <v>4</v>
      </c>
      <c r="F9" s="417">
        <v>4.7</v>
      </c>
      <c r="G9" s="417">
        <v>1</v>
      </c>
      <c r="H9" s="415">
        <v>1.4</v>
      </c>
      <c r="I9" s="415" t="s">
        <v>56</v>
      </c>
      <c r="J9" s="415" t="s">
        <v>128</v>
      </c>
      <c r="K9" s="502">
        <v>50845000</v>
      </c>
      <c r="L9" s="502">
        <v>6877683</v>
      </c>
      <c r="M9" s="502">
        <v>9052682</v>
      </c>
      <c r="N9" s="502">
        <v>4784829</v>
      </c>
      <c r="O9" s="502">
        <v>251472</v>
      </c>
      <c r="P9" s="501">
        <f t="shared" si="1"/>
        <v>71811666</v>
      </c>
      <c r="Q9" s="500" t="s">
        <v>105</v>
      </c>
      <c r="R9" s="771"/>
      <c r="S9" s="499" t="s">
        <v>129</v>
      </c>
      <c r="T9" s="418" t="s">
        <v>422</v>
      </c>
      <c r="U9" s="498" t="s">
        <v>474</v>
      </c>
      <c r="V9" s="498" t="s">
        <v>107</v>
      </c>
      <c r="W9" s="418" t="s">
        <v>125</v>
      </c>
      <c r="X9" s="41">
        <v>1.05</v>
      </c>
      <c r="Y9" s="410">
        <v>2025</v>
      </c>
      <c r="Z9" s="420" t="s">
        <v>109</v>
      </c>
      <c r="AA9" s="40">
        <v>0.255</v>
      </c>
      <c r="AB9" s="40">
        <v>0.25</v>
      </c>
      <c r="AC9" s="40">
        <v>0.46800000000000003</v>
      </c>
      <c r="AD9" s="40"/>
      <c r="AE9" s="40">
        <v>0.71740000000000004</v>
      </c>
      <c r="AF9" s="40"/>
      <c r="AG9" s="40">
        <v>1.1000000000000001</v>
      </c>
      <c r="AH9" s="40"/>
      <c r="AI9" s="407">
        <v>1.1000000000000001</v>
      </c>
      <c r="AJ9" s="407">
        <v>0.25</v>
      </c>
      <c r="AK9" s="128" t="s">
        <v>503</v>
      </c>
      <c r="AL9" s="406" t="s">
        <v>130</v>
      </c>
    </row>
    <row r="10" spans="1:38" ht="120">
      <c r="A10" s="768"/>
      <c r="B10" s="484">
        <v>4</v>
      </c>
      <c r="C10" s="497" t="s">
        <v>76</v>
      </c>
      <c r="D10" s="489" t="s">
        <v>131</v>
      </c>
      <c r="E10" s="496" t="s">
        <v>132</v>
      </c>
      <c r="F10" s="496" t="s">
        <v>133</v>
      </c>
      <c r="G10" s="496" t="s">
        <v>134</v>
      </c>
      <c r="H10" s="495" t="s">
        <v>135</v>
      </c>
      <c r="I10" s="495" t="s">
        <v>136</v>
      </c>
      <c r="J10" s="495" t="s">
        <v>137</v>
      </c>
      <c r="K10" s="493">
        <v>0</v>
      </c>
      <c r="L10" s="494">
        <v>17000</v>
      </c>
      <c r="M10" s="494">
        <v>54000</v>
      </c>
      <c r="N10" s="493">
        <v>0</v>
      </c>
      <c r="O10" s="493">
        <v>0</v>
      </c>
      <c r="P10" s="492">
        <f t="shared" si="1"/>
        <v>71000</v>
      </c>
      <c r="Q10" s="491" t="s">
        <v>138</v>
      </c>
      <c r="R10" s="771"/>
      <c r="S10" s="490" t="s">
        <v>139</v>
      </c>
      <c r="T10" s="42" t="s">
        <v>140</v>
      </c>
      <c r="U10" s="42" t="s">
        <v>474</v>
      </c>
      <c r="V10" s="42" t="s">
        <v>119</v>
      </c>
      <c r="W10" s="489" t="s">
        <v>141</v>
      </c>
      <c r="X10" s="44">
        <v>0</v>
      </c>
      <c r="Y10" s="488">
        <v>2025</v>
      </c>
      <c r="Z10" s="487" t="s">
        <v>109</v>
      </c>
      <c r="AA10" s="43">
        <v>0</v>
      </c>
      <c r="AB10" s="43">
        <v>0</v>
      </c>
      <c r="AC10" s="43">
        <v>0.02</v>
      </c>
      <c r="AD10" s="43"/>
      <c r="AE10" s="43">
        <v>0</v>
      </c>
      <c r="AF10" s="43"/>
      <c r="AG10" s="43">
        <v>0.03</v>
      </c>
      <c r="AH10" s="43"/>
      <c r="AI10" s="486">
        <v>0.04</v>
      </c>
      <c r="AJ10" s="486">
        <v>0</v>
      </c>
      <c r="AK10" s="129" t="s">
        <v>503</v>
      </c>
      <c r="AL10" s="485" t="s">
        <v>142</v>
      </c>
    </row>
    <row r="11" spans="1:38" ht="120">
      <c r="A11" s="768"/>
      <c r="B11" s="484">
        <v>5</v>
      </c>
      <c r="C11" s="611" t="s">
        <v>423</v>
      </c>
      <c r="D11" s="575" t="s">
        <v>143</v>
      </c>
      <c r="E11" s="583">
        <v>17</v>
      </c>
      <c r="F11" s="584">
        <v>17.14</v>
      </c>
      <c r="G11" s="583">
        <v>1</v>
      </c>
      <c r="H11" s="585">
        <v>1.1299999999999999</v>
      </c>
      <c r="I11" s="586" t="s">
        <v>144</v>
      </c>
      <c r="J11" s="586" t="s">
        <v>145</v>
      </c>
      <c r="K11" s="612">
        <v>0</v>
      </c>
      <c r="L11" s="613">
        <v>8000</v>
      </c>
      <c r="M11" s="614">
        <v>15600</v>
      </c>
      <c r="N11" s="612">
        <v>0</v>
      </c>
      <c r="O11" s="612">
        <v>0</v>
      </c>
      <c r="P11" s="615">
        <f t="shared" si="1"/>
        <v>23600</v>
      </c>
      <c r="Q11" s="616" t="s">
        <v>146</v>
      </c>
      <c r="R11" s="771"/>
      <c r="S11" s="608" t="s">
        <v>147</v>
      </c>
      <c r="T11" s="575" t="s">
        <v>148</v>
      </c>
      <c r="U11" s="576" t="s">
        <v>474</v>
      </c>
      <c r="V11" s="575" t="s">
        <v>119</v>
      </c>
      <c r="W11" s="575" t="s">
        <v>141</v>
      </c>
      <c r="X11" s="609">
        <v>0.1</v>
      </c>
      <c r="Y11" s="577">
        <v>2025</v>
      </c>
      <c r="Z11" s="578" t="s">
        <v>109</v>
      </c>
      <c r="AA11" s="65">
        <v>0</v>
      </c>
      <c r="AB11" s="65">
        <v>0</v>
      </c>
      <c r="AC11" s="65">
        <v>0.1</v>
      </c>
      <c r="AD11" s="65"/>
      <c r="AE11" s="65">
        <v>0</v>
      </c>
      <c r="AF11" s="65"/>
      <c r="AG11" s="65">
        <v>0.1</v>
      </c>
      <c r="AH11" s="65"/>
      <c r="AI11" s="610">
        <v>0.1</v>
      </c>
      <c r="AJ11" s="580">
        <v>0</v>
      </c>
      <c r="AK11" s="130" t="s">
        <v>503</v>
      </c>
      <c r="AL11" s="581" t="s">
        <v>149</v>
      </c>
    </row>
    <row r="12" spans="1:38" ht="120.75" thickBot="1">
      <c r="A12" s="769"/>
      <c r="B12" s="483">
        <v>6</v>
      </c>
      <c r="C12" s="482" t="s">
        <v>80</v>
      </c>
      <c r="D12" s="480" t="s">
        <v>150</v>
      </c>
      <c r="E12" s="481">
        <v>4</v>
      </c>
      <c r="F12" s="481">
        <v>4.7</v>
      </c>
      <c r="G12" s="481">
        <v>1</v>
      </c>
      <c r="H12" s="480">
        <v>1.4</v>
      </c>
      <c r="I12" s="480" t="s">
        <v>56</v>
      </c>
      <c r="J12" s="480" t="s">
        <v>151</v>
      </c>
      <c r="K12" s="479">
        <v>181102293</v>
      </c>
      <c r="L12" s="479">
        <v>4151089</v>
      </c>
      <c r="M12" s="479">
        <v>5880018</v>
      </c>
      <c r="N12" s="479">
        <v>0</v>
      </c>
      <c r="O12" s="479">
        <v>148864</v>
      </c>
      <c r="P12" s="478">
        <f t="shared" si="1"/>
        <v>191282264</v>
      </c>
      <c r="Q12" s="477" t="s">
        <v>105</v>
      </c>
      <c r="R12" s="772"/>
      <c r="S12" s="476" t="s">
        <v>152</v>
      </c>
      <c r="T12" s="474" t="s">
        <v>153</v>
      </c>
      <c r="U12" s="475" t="s">
        <v>474</v>
      </c>
      <c r="V12" s="474" t="s">
        <v>119</v>
      </c>
      <c r="W12" s="474" t="s">
        <v>108</v>
      </c>
      <c r="X12" s="473">
        <v>1</v>
      </c>
      <c r="Y12" s="472">
        <v>2025</v>
      </c>
      <c r="Z12" s="471" t="s">
        <v>109</v>
      </c>
      <c r="AA12" s="470">
        <v>0</v>
      </c>
      <c r="AB12" s="470">
        <v>0</v>
      </c>
      <c r="AC12" s="470">
        <v>0</v>
      </c>
      <c r="AD12" s="470"/>
      <c r="AE12" s="470">
        <v>1</v>
      </c>
      <c r="AF12" s="470"/>
      <c r="AG12" s="470">
        <v>0</v>
      </c>
      <c r="AH12" s="470"/>
      <c r="AI12" s="469">
        <v>1</v>
      </c>
      <c r="AJ12" s="469">
        <v>0</v>
      </c>
      <c r="AK12" s="131" t="s">
        <v>503</v>
      </c>
      <c r="AL12" s="468" t="s">
        <v>154</v>
      </c>
    </row>
    <row r="13" spans="1:38" ht="73.5" customHeight="1">
      <c r="A13" s="773" t="s">
        <v>155</v>
      </c>
      <c r="B13" s="467">
        <v>1.1000000000000001</v>
      </c>
      <c r="C13" s="446" t="s">
        <v>156</v>
      </c>
      <c r="D13" s="446" t="s">
        <v>157</v>
      </c>
      <c r="E13" s="403">
        <v>4</v>
      </c>
      <c r="F13" s="403">
        <v>4.4000000000000004</v>
      </c>
      <c r="G13" s="403">
        <v>1</v>
      </c>
      <c r="H13" s="403">
        <v>1.4</v>
      </c>
      <c r="I13" s="403" t="s">
        <v>56</v>
      </c>
      <c r="J13" s="403" t="s">
        <v>158</v>
      </c>
      <c r="K13" s="445">
        <v>0</v>
      </c>
      <c r="L13" s="445">
        <v>0</v>
      </c>
      <c r="M13" s="445">
        <v>0</v>
      </c>
      <c r="N13" s="445">
        <v>0</v>
      </c>
      <c r="O13" s="445">
        <v>0</v>
      </c>
      <c r="P13" s="445">
        <v>0</v>
      </c>
      <c r="Q13" s="456" t="s">
        <v>82</v>
      </c>
      <c r="R13" s="775" t="s">
        <v>155</v>
      </c>
      <c r="S13" s="466" t="s">
        <v>420</v>
      </c>
      <c r="T13" s="465" t="s">
        <v>159</v>
      </c>
      <c r="U13" s="464" t="s">
        <v>474</v>
      </c>
      <c r="V13" s="464" t="s">
        <v>160</v>
      </c>
      <c r="W13" s="464" t="s">
        <v>125</v>
      </c>
      <c r="X13" s="58">
        <v>1.052</v>
      </c>
      <c r="Y13" s="463">
        <v>2025</v>
      </c>
      <c r="Z13" s="462" t="s">
        <v>109</v>
      </c>
      <c r="AA13" s="692">
        <v>0.17</v>
      </c>
      <c r="AB13" s="692">
        <v>0.14000000000000001</v>
      </c>
      <c r="AC13" s="461">
        <v>0.64</v>
      </c>
      <c r="AD13" s="461"/>
      <c r="AE13" s="461">
        <v>0.28999999999999998</v>
      </c>
      <c r="AF13" s="461"/>
      <c r="AG13" s="461">
        <v>0.11</v>
      </c>
      <c r="AH13" s="460"/>
      <c r="AI13" s="459">
        <v>1.1000000000000001</v>
      </c>
      <c r="AJ13" s="691">
        <v>0.14000000000000001</v>
      </c>
      <c r="AK13" s="132" t="s">
        <v>503</v>
      </c>
      <c r="AL13" s="458" t="s">
        <v>161</v>
      </c>
    </row>
    <row r="14" spans="1:38" ht="70.5" customHeight="1">
      <c r="A14" s="773"/>
      <c r="B14" s="452">
        <v>1.2</v>
      </c>
      <c r="C14" s="446" t="s">
        <v>162</v>
      </c>
      <c r="D14" s="446" t="s">
        <v>157</v>
      </c>
      <c r="E14" s="403">
        <v>4</v>
      </c>
      <c r="F14" s="403" t="s">
        <v>163</v>
      </c>
      <c r="G14" s="403">
        <v>1</v>
      </c>
      <c r="H14" s="403">
        <v>1.4</v>
      </c>
      <c r="I14" s="403" t="s">
        <v>56</v>
      </c>
      <c r="J14" s="403" t="s">
        <v>164</v>
      </c>
      <c r="K14" s="445">
        <v>0</v>
      </c>
      <c r="L14" s="445">
        <v>0</v>
      </c>
      <c r="M14" s="445">
        <v>0</v>
      </c>
      <c r="N14" s="445">
        <v>0</v>
      </c>
      <c r="O14" s="445">
        <v>0</v>
      </c>
      <c r="P14" s="445">
        <v>0</v>
      </c>
      <c r="Q14" s="456" t="s">
        <v>82</v>
      </c>
      <c r="R14" s="776"/>
      <c r="S14" s="457" t="s">
        <v>424</v>
      </c>
      <c r="T14" s="455" t="s">
        <v>165</v>
      </c>
      <c r="U14" s="403" t="s">
        <v>474</v>
      </c>
      <c r="V14" s="403" t="s">
        <v>160</v>
      </c>
      <c r="W14" s="403" t="s">
        <v>166</v>
      </c>
      <c r="X14" s="58">
        <v>0.97</v>
      </c>
      <c r="Y14" s="454">
        <v>2025</v>
      </c>
      <c r="Z14" s="441" t="s">
        <v>109</v>
      </c>
      <c r="AA14" s="689">
        <v>0.22</v>
      </c>
      <c r="AB14" s="689">
        <v>0.6</v>
      </c>
      <c r="AC14" s="45">
        <v>0.25</v>
      </c>
      <c r="AD14" s="45"/>
      <c r="AE14" s="45">
        <v>0.25</v>
      </c>
      <c r="AF14" s="45"/>
      <c r="AG14" s="45">
        <v>0.25</v>
      </c>
      <c r="AH14" s="46"/>
      <c r="AI14" s="440">
        <v>0.97</v>
      </c>
      <c r="AJ14" s="439">
        <v>0.6</v>
      </c>
      <c r="AK14" s="133" t="s">
        <v>503</v>
      </c>
      <c r="AL14" s="438" t="s">
        <v>167</v>
      </c>
    </row>
    <row r="15" spans="1:38" ht="70.5" customHeight="1">
      <c r="A15" s="773"/>
      <c r="B15" s="452">
        <v>1.3</v>
      </c>
      <c r="C15" s="446" t="s">
        <v>425</v>
      </c>
      <c r="D15" s="446" t="s">
        <v>157</v>
      </c>
      <c r="E15" s="403">
        <v>4</v>
      </c>
      <c r="F15" s="403" t="s">
        <v>163</v>
      </c>
      <c r="G15" s="403">
        <v>1</v>
      </c>
      <c r="H15" s="403">
        <v>1.4</v>
      </c>
      <c r="I15" s="403" t="s">
        <v>56</v>
      </c>
      <c r="J15" s="403" t="s">
        <v>164</v>
      </c>
      <c r="K15" s="445">
        <v>0</v>
      </c>
      <c r="L15" s="445">
        <v>0</v>
      </c>
      <c r="M15" s="445">
        <v>0</v>
      </c>
      <c r="N15" s="445">
        <v>0</v>
      </c>
      <c r="O15" s="445">
        <v>0</v>
      </c>
      <c r="P15" s="445">
        <v>0</v>
      </c>
      <c r="Q15" s="456" t="s">
        <v>82</v>
      </c>
      <c r="R15" s="776"/>
      <c r="S15" s="448" t="s">
        <v>170</v>
      </c>
      <c r="T15" s="455" t="s">
        <v>171</v>
      </c>
      <c r="U15" s="403" t="s">
        <v>492</v>
      </c>
      <c r="V15" s="403" t="s">
        <v>160</v>
      </c>
      <c r="W15" s="403" t="s">
        <v>172</v>
      </c>
      <c r="X15" s="58">
        <v>1.1399999999999999</v>
      </c>
      <c r="Y15" s="454">
        <v>2025</v>
      </c>
      <c r="Z15" s="441" t="s">
        <v>173</v>
      </c>
      <c r="AA15" s="689">
        <v>0.88</v>
      </c>
      <c r="AB15" s="689">
        <v>0.86</v>
      </c>
      <c r="AC15" s="45">
        <v>0.06</v>
      </c>
      <c r="AD15" s="45"/>
      <c r="AE15" s="45">
        <v>0.13</v>
      </c>
      <c r="AF15" s="45"/>
      <c r="AG15" s="45">
        <v>0</v>
      </c>
      <c r="AH15" s="46"/>
      <c r="AI15" s="440">
        <v>1.07</v>
      </c>
      <c r="AJ15" s="439">
        <v>0.86</v>
      </c>
      <c r="AK15" s="133" t="s">
        <v>503</v>
      </c>
      <c r="AL15" s="438" t="s">
        <v>174</v>
      </c>
    </row>
    <row r="16" spans="1:38" ht="70.5" customHeight="1">
      <c r="A16" s="773"/>
      <c r="B16" s="452">
        <v>1.4</v>
      </c>
      <c r="C16" s="446" t="s">
        <v>168</v>
      </c>
      <c r="D16" s="446" t="s">
        <v>157</v>
      </c>
      <c r="E16" s="403">
        <v>4</v>
      </c>
      <c r="F16" s="403">
        <v>4.4000000000000004</v>
      </c>
      <c r="G16" s="403">
        <v>1</v>
      </c>
      <c r="H16" s="403">
        <v>1.4</v>
      </c>
      <c r="I16" s="403" t="s">
        <v>56</v>
      </c>
      <c r="J16" s="403" t="s">
        <v>169</v>
      </c>
      <c r="K16" s="445">
        <v>0</v>
      </c>
      <c r="L16" s="445">
        <v>0</v>
      </c>
      <c r="M16" s="445">
        <v>0</v>
      </c>
      <c r="N16" s="445">
        <v>0</v>
      </c>
      <c r="O16" s="445">
        <v>0</v>
      </c>
      <c r="P16" s="445">
        <v>0</v>
      </c>
      <c r="Q16" s="456" t="s">
        <v>82</v>
      </c>
      <c r="R16" s="776"/>
      <c r="S16" s="448" t="s">
        <v>176</v>
      </c>
      <c r="T16" s="455" t="s">
        <v>177</v>
      </c>
      <c r="U16" s="403" t="s">
        <v>474</v>
      </c>
      <c r="V16" s="403" t="s">
        <v>119</v>
      </c>
      <c r="W16" s="403" t="s">
        <v>166</v>
      </c>
      <c r="X16" s="58">
        <v>0.94699999999999995</v>
      </c>
      <c r="Y16" s="454">
        <v>2025</v>
      </c>
      <c r="Z16" s="441" t="s">
        <v>109</v>
      </c>
      <c r="AA16" s="689">
        <v>0.39</v>
      </c>
      <c r="AB16" s="689">
        <v>0.14000000000000001</v>
      </c>
      <c r="AC16" s="45">
        <v>0.26</v>
      </c>
      <c r="AD16" s="45"/>
      <c r="AE16" s="45">
        <v>0.13</v>
      </c>
      <c r="AF16" s="45"/>
      <c r="AG16" s="45">
        <v>7.0000000000000007E-2</v>
      </c>
      <c r="AH16" s="46"/>
      <c r="AI16" s="440">
        <v>0.85</v>
      </c>
      <c r="AJ16" s="439">
        <v>0.14000000000000001</v>
      </c>
      <c r="AK16" s="133" t="s">
        <v>503</v>
      </c>
      <c r="AL16" s="438" t="s">
        <v>491</v>
      </c>
    </row>
    <row r="17" spans="1:38" ht="105.75" customHeight="1">
      <c r="A17" s="773"/>
      <c r="B17" s="452">
        <v>1.5</v>
      </c>
      <c r="C17" s="446" t="s">
        <v>175</v>
      </c>
      <c r="D17" s="446" t="s">
        <v>157</v>
      </c>
      <c r="E17" s="403">
        <v>4</v>
      </c>
      <c r="F17" s="403">
        <v>4.4000000000000004</v>
      </c>
      <c r="G17" s="403">
        <v>1</v>
      </c>
      <c r="H17" s="403">
        <v>1.4</v>
      </c>
      <c r="I17" s="403" t="s">
        <v>56</v>
      </c>
      <c r="J17" s="403" t="s">
        <v>158</v>
      </c>
      <c r="K17" s="445">
        <v>0</v>
      </c>
      <c r="L17" s="445">
        <v>0</v>
      </c>
      <c r="M17" s="445">
        <v>0</v>
      </c>
      <c r="N17" s="445">
        <v>0</v>
      </c>
      <c r="O17" s="445">
        <v>0</v>
      </c>
      <c r="P17" s="445">
        <v>0</v>
      </c>
      <c r="Q17" s="456" t="s">
        <v>82</v>
      </c>
      <c r="R17" s="776"/>
      <c r="S17" s="448" t="s">
        <v>181</v>
      </c>
      <c r="T17" s="455" t="s">
        <v>182</v>
      </c>
      <c r="U17" s="403" t="s">
        <v>474</v>
      </c>
      <c r="V17" s="403" t="s">
        <v>119</v>
      </c>
      <c r="W17" s="403" t="s">
        <v>108</v>
      </c>
      <c r="X17" s="58">
        <v>4.3999999999999997E-2</v>
      </c>
      <c r="Y17" s="454" t="s">
        <v>426</v>
      </c>
      <c r="Z17" s="441" t="s">
        <v>109</v>
      </c>
      <c r="AA17" s="689">
        <v>0</v>
      </c>
      <c r="AB17" s="689">
        <v>0</v>
      </c>
      <c r="AC17" s="45">
        <v>0</v>
      </c>
      <c r="AD17" s="45"/>
      <c r="AE17" s="45">
        <v>1.03</v>
      </c>
      <c r="AF17" s="45"/>
      <c r="AG17" s="45">
        <v>0</v>
      </c>
      <c r="AH17" s="46"/>
      <c r="AI17" s="440">
        <v>1.03</v>
      </c>
      <c r="AJ17" s="439">
        <v>0</v>
      </c>
      <c r="AK17" s="133" t="s">
        <v>503</v>
      </c>
      <c r="AL17" s="438" t="s">
        <v>178</v>
      </c>
    </row>
    <row r="18" spans="1:38" ht="86.25" customHeight="1">
      <c r="A18" s="773"/>
      <c r="B18" s="452">
        <v>1.6</v>
      </c>
      <c r="C18" s="446" t="s">
        <v>183</v>
      </c>
      <c r="D18" s="403" t="s">
        <v>179</v>
      </c>
      <c r="E18" s="404">
        <v>4</v>
      </c>
      <c r="F18" s="404" t="s">
        <v>115</v>
      </c>
      <c r="G18" s="404">
        <v>1</v>
      </c>
      <c r="H18" s="403">
        <v>1.4</v>
      </c>
      <c r="I18" s="403" t="s">
        <v>56</v>
      </c>
      <c r="J18" s="403" t="s">
        <v>180</v>
      </c>
      <c r="K18" s="445">
        <v>0</v>
      </c>
      <c r="L18" s="445">
        <v>0</v>
      </c>
      <c r="M18" s="445">
        <v>0</v>
      </c>
      <c r="N18" s="445">
        <v>0</v>
      </c>
      <c r="O18" s="445">
        <v>0</v>
      </c>
      <c r="P18" s="445">
        <v>0</v>
      </c>
      <c r="Q18" s="453" t="s">
        <v>82</v>
      </c>
      <c r="R18" s="776"/>
      <c r="S18" s="448" t="s">
        <v>184</v>
      </c>
      <c r="T18" s="48" t="s">
        <v>185</v>
      </c>
      <c r="U18" s="49" t="s">
        <v>474</v>
      </c>
      <c r="V18" s="49" t="s">
        <v>107</v>
      </c>
      <c r="W18" s="441" t="s">
        <v>108</v>
      </c>
      <c r="X18" s="58">
        <v>1.4E-2</v>
      </c>
      <c r="Y18" s="442" t="s">
        <v>426</v>
      </c>
      <c r="Z18" s="441" t="s">
        <v>91</v>
      </c>
      <c r="AA18" s="689">
        <v>0</v>
      </c>
      <c r="AB18" s="689">
        <v>0</v>
      </c>
      <c r="AC18" s="45">
        <v>0</v>
      </c>
      <c r="AD18" s="45"/>
      <c r="AE18" s="45">
        <v>0</v>
      </c>
      <c r="AF18" s="45"/>
      <c r="AG18" s="45">
        <v>0</v>
      </c>
      <c r="AH18" s="46"/>
      <c r="AI18" s="440">
        <v>0</v>
      </c>
      <c r="AJ18" s="449">
        <v>0</v>
      </c>
      <c r="AK18" s="133" t="s">
        <v>503</v>
      </c>
      <c r="AL18" s="438" t="s">
        <v>186</v>
      </c>
    </row>
    <row r="19" spans="1:38" ht="63.75" customHeight="1">
      <c r="A19" s="773"/>
      <c r="B19" s="452">
        <v>1.7</v>
      </c>
      <c r="C19" s="446" t="s">
        <v>187</v>
      </c>
      <c r="D19" s="403" t="s">
        <v>179</v>
      </c>
      <c r="E19" s="404">
        <v>4</v>
      </c>
      <c r="F19" s="404" t="s">
        <v>115</v>
      </c>
      <c r="G19" s="404">
        <v>1</v>
      </c>
      <c r="H19" s="403">
        <v>1.4</v>
      </c>
      <c r="I19" s="403" t="s">
        <v>56</v>
      </c>
      <c r="J19" s="403" t="s">
        <v>180</v>
      </c>
      <c r="K19" s="445">
        <v>0</v>
      </c>
      <c r="L19" s="445">
        <v>0</v>
      </c>
      <c r="M19" s="445">
        <v>0</v>
      </c>
      <c r="N19" s="445">
        <v>0</v>
      </c>
      <c r="O19" s="445">
        <v>0</v>
      </c>
      <c r="P19" s="445">
        <v>0</v>
      </c>
      <c r="Q19" s="453" t="s">
        <v>82</v>
      </c>
      <c r="R19" s="776"/>
      <c r="S19" s="448" t="s">
        <v>416</v>
      </c>
      <c r="T19" s="48" t="s">
        <v>188</v>
      </c>
      <c r="U19" s="49" t="s">
        <v>474</v>
      </c>
      <c r="V19" s="49" t="s">
        <v>107</v>
      </c>
      <c r="W19" s="441" t="s">
        <v>108</v>
      </c>
      <c r="X19" s="58">
        <v>0.91600000000000004</v>
      </c>
      <c r="Y19" s="442" t="s">
        <v>426</v>
      </c>
      <c r="Z19" s="441" t="s">
        <v>109</v>
      </c>
      <c r="AA19" s="689">
        <v>0.88</v>
      </c>
      <c r="AB19" s="689">
        <v>0.91900000000000004</v>
      </c>
      <c r="AC19" s="45">
        <v>0</v>
      </c>
      <c r="AD19" s="45"/>
      <c r="AE19" s="45">
        <v>0</v>
      </c>
      <c r="AF19" s="45"/>
      <c r="AG19" s="45">
        <v>0.88</v>
      </c>
      <c r="AH19" s="46"/>
      <c r="AI19" s="440">
        <v>0.88</v>
      </c>
      <c r="AJ19" s="449">
        <v>0.91900000000000004</v>
      </c>
      <c r="AK19" s="133" t="s">
        <v>503</v>
      </c>
      <c r="AL19" s="438" t="s">
        <v>189</v>
      </c>
    </row>
    <row r="20" spans="1:38" ht="69.75" customHeight="1">
      <c r="A20" s="773"/>
      <c r="B20" s="452">
        <v>1.8</v>
      </c>
      <c r="C20" s="446" t="s">
        <v>190</v>
      </c>
      <c r="D20" s="403" t="s">
        <v>179</v>
      </c>
      <c r="E20" s="404">
        <v>4</v>
      </c>
      <c r="F20" s="404" t="s">
        <v>115</v>
      </c>
      <c r="G20" s="404">
        <v>1</v>
      </c>
      <c r="H20" s="403">
        <v>1.4</v>
      </c>
      <c r="I20" s="403" t="s">
        <v>56</v>
      </c>
      <c r="J20" s="403" t="s">
        <v>180</v>
      </c>
      <c r="K20" s="445">
        <v>0</v>
      </c>
      <c r="L20" s="445">
        <v>0</v>
      </c>
      <c r="M20" s="445">
        <v>0</v>
      </c>
      <c r="N20" s="445">
        <v>0</v>
      </c>
      <c r="O20" s="445">
        <v>0</v>
      </c>
      <c r="P20" s="445">
        <v>0</v>
      </c>
      <c r="Q20" s="453" t="s">
        <v>82</v>
      </c>
      <c r="R20" s="776"/>
      <c r="S20" s="448" t="s">
        <v>191</v>
      </c>
      <c r="T20" s="48" t="s">
        <v>417</v>
      </c>
      <c r="U20" s="49" t="s">
        <v>490</v>
      </c>
      <c r="V20" s="49" t="s">
        <v>119</v>
      </c>
      <c r="W20" s="441" t="s">
        <v>108</v>
      </c>
      <c r="X20" s="58">
        <v>0.14000000000000001</v>
      </c>
      <c r="Y20" s="442" t="s">
        <v>426</v>
      </c>
      <c r="Z20" s="441" t="s">
        <v>109</v>
      </c>
      <c r="AA20" s="689">
        <v>0</v>
      </c>
      <c r="AB20" s="689">
        <v>0</v>
      </c>
      <c r="AC20" s="45">
        <v>0</v>
      </c>
      <c r="AD20" s="45"/>
      <c r="AE20" s="45">
        <v>0</v>
      </c>
      <c r="AF20" s="45"/>
      <c r="AG20" s="45">
        <v>0.16</v>
      </c>
      <c r="AH20" s="46"/>
      <c r="AI20" s="440">
        <v>0.16</v>
      </c>
      <c r="AJ20" s="449">
        <v>0</v>
      </c>
      <c r="AK20" s="133" t="s">
        <v>503</v>
      </c>
      <c r="AL20" s="438" t="s">
        <v>192</v>
      </c>
    </row>
    <row r="21" spans="1:38" ht="120">
      <c r="A21" s="773"/>
      <c r="B21" s="452">
        <v>1.9</v>
      </c>
      <c r="C21" s="446" t="s">
        <v>193</v>
      </c>
      <c r="D21" s="403" t="s">
        <v>194</v>
      </c>
      <c r="E21" s="404">
        <v>4</v>
      </c>
      <c r="F21" s="404" t="s">
        <v>195</v>
      </c>
      <c r="G21" s="404">
        <v>1</v>
      </c>
      <c r="H21" s="403">
        <v>1.4</v>
      </c>
      <c r="I21" s="403" t="s">
        <v>56</v>
      </c>
      <c r="J21" s="403" t="s">
        <v>158</v>
      </c>
      <c r="K21" s="445">
        <v>0</v>
      </c>
      <c r="L21" s="445">
        <v>0</v>
      </c>
      <c r="M21" s="445">
        <v>0</v>
      </c>
      <c r="N21" s="445">
        <v>0</v>
      </c>
      <c r="O21" s="445">
        <v>0</v>
      </c>
      <c r="P21" s="445">
        <v>0</v>
      </c>
      <c r="Q21" s="444" t="s">
        <v>196</v>
      </c>
      <c r="R21" s="776"/>
      <c r="S21" s="443" t="s">
        <v>197</v>
      </c>
      <c r="T21" s="48" t="s">
        <v>198</v>
      </c>
      <c r="U21" s="49" t="s">
        <v>474</v>
      </c>
      <c r="V21" s="49" t="s">
        <v>107</v>
      </c>
      <c r="W21" s="441" t="s">
        <v>141</v>
      </c>
      <c r="X21" s="58">
        <v>0.60699999999999998</v>
      </c>
      <c r="Y21" s="442" t="s">
        <v>426</v>
      </c>
      <c r="Z21" s="441" t="s">
        <v>109</v>
      </c>
      <c r="AA21" s="689">
        <v>0.15</v>
      </c>
      <c r="AB21" s="689">
        <v>0.224</v>
      </c>
      <c r="AC21" s="45">
        <v>0</v>
      </c>
      <c r="AD21" s="45"/>
      <c r="AE21" s="45">
        <v>0.15</v>
      </c>
      <c r="AF21" s="45"/>
      <c r="AG21" s="45">
        <v>0</v>
      </c>
      <c r="AH21" s="46"/>
      <c r="AI21" s="440">
        <v>0.3</v>
      </c>
      <c r="AJ21" s="439">
        <v>0.224</v>
      </c>
      <c r="AK21" s="133" t="s">
        <v>503</v>
      </c>
      <c r="AL21" s="438" t="s">
        <v>199</v>
      </c>
    </row>
    <row r="22" spans="1:38" ht="120">
      <c r="A22" s="773"/>
      <c r="B22" s="447">
        <v>1.1000000000000001</v>
      </c>
      <c r="C22" s="446" t="s">
        <v>200</v>
      </c>
      <c r="D22" s="403" t="s">
        <v>194</v>
      </c>
      <c r="E22" s="404">
        <v>4</v>
      </c>
      <c r="F22" s="404" t="s">
        <v>195</v>
      </c>
      <c r="G22" s="404">
        <v>1</v>
      </c>
      <c r="H22" s="403">
        <v>1.4</v>
      </c>
      <c r="I22" s="403" t="s">
        <v>56</v>
      </c>
      <c r="J22" s="403" t="s">
        <v>158</v>
      </c>
      <c r="K22" s="445">
        <v>0</v>
      </c>
      <c r="L22" s="445">
        <v>0</v>
      </c>
      <c r="M22" s="445">
        <v>0</v>
      </c>
      <c r="N22" s="445">
        <v>0</v>
      </c>
      <c r="O22" s="445">
        <v>0</v>
      </c>
      <c r="P22" s="445">
        <v>0</v>
      </c>
      <c r="Q22" s="444" t="s">
        <v>196</v>
      </c>
      <c r="R22" s="776"/>
      <c r="S22" s="443" t="s">
        <v>201</v>
      </c>
      <c r="T22" s="48" t="s">
        <v>202</v>
      </c>
      <c r="U22" s="49" t="s">
        <v>474</v>
      </c>
      <c r="V22" s="49" t="s">
        <v>107</v>
      </c>
      <c r="W22" s="441" t="s">
        <v>141</v>
      </c>
      <c r="X22" s="58">
        <v>0</v>
      </c>
      <c r="Y22" s="442" t="s">
        <v>426</v>
      </c>
      <c r="Z22" s="441" t="s">
        <v>109</v>
      </c>
      <c r="AA22" s="689">
        <v>0.1</v>
      </c>
      <c r="AB22" s="689">
        <v>0</v>
      </c>
      <c r="AC22" s="45">
        <v>0</v>
      </c>
      <c r="AD22" s="45"/>
      <c r="AE22" s="45">
        <v>0.05</v>
      </c>
      <c r="AF22" s="45"/>
      <c r="AG22" s="45">
        <v>0</v>
      </c>
      <c r="AH22" s="46"/>
      <c r="AI22" s="440">
        <v>0.15</v>
      </c>
      <c r="AJ22" s="439">
        <v>0</v>
      </c>
      <c r="AK22" s="133" t="s">
        <v>503</v>
      </c>
      <c r="AL22" s="438" t="s">
        <v>203</v>
      </c>
    </row>
    <row r="23" spans="1:38" ht="120">
      <c r="A23" s="773"/>
      <c r="B23" s="447">
        <v>1.1100000000000001</v>
      </c>
      <c r="C23" s="446" t="s">
        <v>204</v>
      </c>
      <c r="D23" s="403" t="s">
        <v>194</v>
      </c>
      <c r="E23" s="404">
        <v>4</v>
      </c>
      <c r="F23" s="404" t="s">
        <v>195</v>
      </c>
      <c r="G23" s="404">
        <v>1</v>
      </c>
      <c r="H23" s="403">
        <v>1.4</v>
      </c>
      <c r="I23" s="403" t="s">
        <v>56</v>
      </c>
      <c r="J23" s="403" t="s">
        <v>205</v>
      </c>
      <c r="K23" s="445">
        <v>0</v>
      </c>
      <c r="L23" s="445">
        <v>0</v>
      </c>
      <c r="M23" s="445">
        <v>0</v>
      </c>
      <c r="N23" s="445">
        <v>0</v>
      </c>
      <c r="O23" s="445">
        <v>0</v>
      </c>
      <c r="P23" s="445">
        <v>0</v>
      </c>
      <c r="Q23" s="444" t="s">
        <v>82</v>
      </c>
      <c r="R23" s="776"/>
      <c r="S23" s="443" t="s">
        <v>206</v>
      </c>
      <c r="T23" s="48" t="s">
        <v>207</v>
      </c>
      <c r="U23" s="49" t="s">
        <v>474</v>
      </c>
      <c r="V23" s="49" t="s">
        <v>107</v>
      </c>
      <c r="W23" s="441" t="s">
        <v>141</v>
      </c>
      <c r="X23" s="58">
        <v>0.877</v>
      </c>
      <c r="Y23" s="442" t="s">
        <v>426</v>
      </c>
      <c r="Z23" s="441" t="s">
        <v>109</v>
      </c>
      <c r="AA23" s="689">
        <v>0.15</v>
      </c>
      <c r="AB23" s="689">
        <v>0.748</v>
      </c>
      <c r="AC23" s="45">
        <v>0</v>
      </c>
      <c r="AD23" s="45"/>
      <c r="AE23" s="45">
        <v>0.15</v>
      </c>
      <c r="AF23" s="45"/>
      <c r="AG23" s="45">
        <v>0</v>
      </c>
      <c r="AH23" s="46"/>
      <c r="AI23" s="440">
        <v>0.3</v>
      </c>
      <c r="AJ23" s="439">
        <v>0.748</v>
      </c>
      <c r="AK23" s="133" t="s">
        <v>503</v>
      </c>
      <c r="AL23" s="438" t="s">
        <v>208</v>
      </c>
    </row>
    <row r="24" spans="1:38" ht="120">
      <c r="A24" s="773"/>
      <c r="B24" s="447">
        <v>1.1200000000000001</v>
      </c>
      <c r="C24" s="446" t="s">
        <v>209</v>
      </c>
      <c r="D24" s="403" t="s">
        <v>194</v>
      </c>
      <c r="E24" s="404">
        <v>4</v>
      </c>
      <c r="F24" s="404" t="s">
        <v>195</v>
      </c>
      <c r="G24" s="404">
        <v>1</v>
      </c>
      <c r="H24" s="403">
        <v>1.4</v>
      </c>
      <c r="I24" s="403" t="s">
        <v>56</v>
      </c>
      <c r="J24" s="403" t="s">
        <v>205</v>
      </c>
      <c r="K24" s="445">
        <v>0</v>
      </c>
      <c r="L24" s="445">
        <v>0</v>
      </c>
      <c r="M24" s="445">
        <v>0</v>
      </c>
      <c r="N24" s="445">
        <v>0</v>
      </c>
      <c r="O24" s="445">
        <v>0</v>
      </c>
      <c r="P24" s="445">
        <v>0</v>
      </c>
      <c r="Q24" s="444" t="s">
        <v>82</v>
      </c>
      <c r="R24" s="776"/>
      <c r="S24" s="443" t="s">
        <v>210</v>
      </c>
      <c r="T24" s="48" t="s">
        <v>211</v>
      </c>
      <c r="U24" s="49" t="s">
        <v>474</v>
      </c>
      <c r="V24" s="49" t="s">
        <v>107</v>
      </c>
      <c r="W24" s="441" t="s">
        <v>141</v>
      </c>
      <c r="X24" s="58">
        <v>1</v>
      </c>
      <c r="Y24" s="442" t="s">
        <v>426</v>
      </c>
      <c r="Z24" s="441" t="s">
        <v>109</v>
      </c>
      <c r="AA24" s="689">
        <v>0.3</v>
      </c>
      <c r="AB24" s="689">
        <v>1</v>
      </c>
      <c r="AC24" s="45">
        <v>0</v>
      </c>
      <c r="AD24" s="45"/>
      <c r="AE24" s="45">
        <v>0.3</v>
      </c>
      <c r="AF24" s="45"/>
      <c r="AG24" s="45">
        <v>0</v>
      </c>
      <c r="AH24" s="46"/>
      <c r="AI24" s="440">
        <v>0.6</v>
      </c>
      <c r="AJ24" s="439">
        <v>1</v>
      </c>
      <c r="AK24" s="133" t="s">
        <v>503</v>
      </c>
      <c r="AL24" s="438" t="s">
        <v>212</v>
      </c>
    </row>
    <row r="25" spans="1:38" ht="120">
      <c r="A25" s="773"/>
      <c r="B25" s="447">
        <v>1.1299999999999999</v>
      </c>
      <c r="C25" s="446" t="s">
        <v>213</v>
      </c>
      <c r="D25" s="403" t="s">
        <v>194</v>
      </c>
      <c r="E25" s="404">
        <v>4</v>
      </c>
      <c r="F25" s="404" t="s">
        <v>195</v>
      </c>
      <c r="G25" s="404">
        <v>1</v>
      </c>
      <c r="H25" s="403">
        <v>1.4</v>
      </c>
      <c r="I25" s="403" t="s">
        <v>56</v>
      </c>
      <c r="J25" s="403" t="s">
        <v>205</v>
      </c>
      <c r="K25" s="445">
        <v>0</v>
      </c>
      <c r="L25" s="445">
        <v>0</v>
      </c>
      <c r="M25" s="445">
        <v>0</v>
      </c>
      <c r="N25" s="445">
        <v>0</v>
      </c>
      <c r="O25" s="445">
        <v>0</v>
      </c>
      <c r="P25" s="445">
        <v>0</v>
      </c>
      <c r="Q25" s="444" t="s">
        <v>82</v>
      </c>
      <c r="R25" s="776"/>
      <c r="S25" s="443" t="s">
        <v>214</v>
      </c>
      <c r="T25" s="48" t="s">
        <v>215</v>
      </c>
      <c r="U25" s="49" t="s">
        <v>474</v>
      </c>
      <c r="V25" s="49" t="s">
        <v>107</v>
      </c>
      <c r="W25" s="441" t="s">
        <v>141</v>
      </c>
      <c r="X25" s="58">
        <v>0.95499999999999996</v>
      </c>
      <c r="Y25" s="442" t="s">
        <v>426</v>
      </c>
      <c r="Z25" s="441" t="s">
        <v>109</v>
      </c>
      <c r="AA25" s="689">
        <v>0.4</v>
      </c>
      <c r="AB25" s="689">
        <v>1</v>
      </c>
      <c r="AC25" s="45">
        <v>0</v>
      </c>
      <c r="AD25" s="45"/>
      <c r="AE25" s="45">
        <v>0.4</v>
      </c>
      <c r="AF25" s="45"/>
      <c r="AG25" s="45">
        <v>0</v>
      </c>
      <c r="AH25" s="46"/>
      <c r="AI25" s="440">
        <v>0.8</v>
      </c>
      <c r="AJ25" s="439">
        <v>1</v>
      </c>
      <c r="AK25" s="133" t="s">
        <v>503</v>
      </c>
      <c r="AL25" s="438" t="s">
        <v>216</v>
      </c>
    </row>
    <row r="26" spans="1:38" ht="120">
      <c r="A26" s="773"/>
      <c r="B26" s="447">
        <v>1.1399999999999999</v>
      </c>
      <c r="C26" s="50" t="s">
        <v>217</v>
      </c>
      <c r="D26" s="403" t="s">
        <v>194</v>
      </c>
      <c r="E26" s="404">
        <v>4</v>
      </c>
      <c r="F26" s="404" t="s">
        <v>195</v>
      </c>
      <c r="G26" s="404">
        <v>1</v>
      </c>
      <c r="H26" s="403">
        <v>1.4</v>
      </c>
      <c r="I26" s="403" t="s">
        <v>56</v>
      </c>
      <c r="J26" s="403" t="s">
        <v>205</v>
      </c>
      <c r="K26" s="445">
        <v>0</v>
      </c>
      <c r="L26" s="445">
        <v>0</v>
      </c>
      <c r="M26" s="445">
        <v>0</v>
      </c>
      <c r="N26" s="445">
        <v>0</v>
      </c>
      <c r="O26" s="445">
        <v>0</v>
      </c>
      <c r="P26" s="445">
        <v>0</v>
      </c>
      <c r="Q26" s="444" t="s">
        <v>82</v>
      </c>
      <c r="R26" s="776"/>
      <c r="S26" s="443" t="s">
        <v>218</v>
      </c>
      <c r="T26" s="48" t="s">
        <v>219</v>
      </c>
      <c r="U26" s="49" t="s">
        <v>474</v>
      </c>
      <c r="V26" s="49" t="s">
        <v>107</v>
      </c>
      <c r="W26" s="441" t="s">
        <v>141</v>
      </c>
      <c r="X26" s="58">
        <v>1.1100000000000001</v>
      </c>
      <c r="Y26" s="442" t="s">
        <v>426</v>
      </c>
      <c r="Z26" s="441" t="s">
        <v>109</v>
      </c>
      <c r="AA26" s="689">
        <v>0.4</v>
      </c>
      <c r="AB26" s="689">
        <v>0</v>
      </c>
      <c r="AC26" s="45">
        <v>0</v>
      </c>
      <c r="AD26" s="45"/>
      <c r="AE26" s="45">
        <v>0.3</v>
      </c>
      <c r="AF26" s="45"/>
      <c r="AG26" s="45">
        <v>0</v>
      </c>
      <c r="AH26" s="46"/>
      <c r="AI26" s="440">
        <v>0.7</v>
      </c>
      <c r="AJ26" s="439">
        <v>0</v>
      </c>
      <c r="AK26" s="133" t="s">
        <v>503</v>
      </c>
      <c r="AL26" s="438" t="s">
        <v>220</v>
      </c>
    </row>
    <row r="27" spans="1:38" ht="98.25" customHeight="1">
      <c r="A27" s="773"/>
      <c r="B27" s="447">
        <v>1.1499999999999999</v>
      </c>
      <c r="C27" s="50" t="s">
        <v>221</v>
      </c>
      <c r="D27" s="403" t="s">
        <v>222</v>
      </c>
      <c r="E27" s="404">
        <v>4</v>
      </c>
      <c r="F27" s="404">
        <v>4.5</v>
      </c>
      <c r="G27" s="404">
        <v>1</v>
      </c>
      <c r="H27" s="403">
        <v>1.4</v>
      </c>
      <c r="I27" s="403" t="s">
        <v>223</v>
      </c>
      <c r="J27" s="403" t="s">
        <v>224</v>
      </c>
      <c r="K27" s="445">
        <v>0</v>
      </c>
      <c r="L27" s="445">
        <v>0</v>
      </c>
      <c r="M27" s="445">
        <v>0</v>
      </c>
      <c r="N27" s="445">
        <v>0</v>
      </c>
      <c r="O27" s="445">
        <v>0</v>
      </c>
      <c r="P27" s="445">
        <v>0</v>
      </c>
      <c r="Q27" s="444" t="s">
        <v>82</v>
      </c>
      <c r="R27" s="776"/>
      <c r="S27" s="443" t="s">
        <v>225</v>
      </c>
      <c r="T27" s="48" t="s">
        <v>226</v>
      </c>
      <c r="U27" s="49" t="s">
        <v>474</v>
      </c>
      <c r="V27" s="49" t="s">
        <v>107</v>
      </c>
      <c r="W27" s="441" t="s">
        <v>141</v>
      </c>
      <c r="X27" s="451">
        <v>0.57099999999999995</v>
      </c>
      <c r="Y27" s="442" t="s">
        <v>426</v>
      </c>
      <c r="Z27" s="441" t="s">
        <v>109</v>
      </c>
      <c r="AA27" s="689">
        <v>0</v>
      </c>
      <c r="AB27" s="689">
        <v>8.5999999999999993E-2</v>
      </c>
      <c r="AC27" s="45">
        <v>0.02</v>
      </c>
      <c r="AD27" s="45"/>
      <c r="AE27" s="45">
        <v>0</v>
      </c>
      <c r="AF27" s="45"/>
      <c r="AG27" s="45">
        <v>0.02</v>
      </c>
      <c r="AH27" s="46"/>
      <c r="AI27" s="450">
        <v>0.04</v>
      </c>
      <c r="AJ27" s="449">
        <v>8.5999999999999993E-2</v>
      </c>
      <c r="AK27" s="133" t="s">
        <v>503</v>
      </c>
      <c r="AL27" s="438" t="s">
        <v>227</v>
      </c>
    </row>
    <row r="28" spans="1:38" ht="112.5" customHeight="1">
      <c r="A28" s="773"/>
      <c r="B28" s="447">
        <v>1.1599999999999999</v>
      </c>
      <c r="C28" s="50" t="s">
        <v>228</v>
      </c>
      <c r="D28" s="403" t="s">
        <v>222</v>
      </c>
      <c r="E28" s="404">
        <v>4</v>
      </c>
      <c r="F28" s="404">
        <v>4.3</v>
      </c>
      <c r="G28" s="404">
        <v>1</v>
      </c>
      <c r="H28" s="403">
        <v>1.4</v>
      </c>
      <c r="I28" s="403" t="s">
        <v>56</v>
      </c>
      <c r="J28" s="403" t="s">
        <v>229</v>
      </c>
      <c r="K28" s="445">
        <v>0</v>
      </c>
      <c r="L28" s="445">
        <v>0</v>
      </c>
      <c r="M28" s="445">
        <v>0</v>
      </c>
      <c r="N28" s="445">
        <v>0</v>
      </c>
      <c r="O28" s="445">
        <v>0</v>
      </c>
      <c r="P28" s="445">
        <v>0</v>
      </c>
      <c r="Q28" s="444" t="s">
        <v>82</v>
      </c>
      <c r="R28" s="776"/>
      <c r="S28" s="443" t="s">
        <v>230</v>
      </c>
      <c r="T28" s="48" t="s">
        <v>231</v>
      </c>
      <c r="U28" s="49" t="s">
        <v>474</v>
      </c>
      <c r="V28" s="49" t="s">
        <v>107</v>
      </c>
      <c r="W28" s="441" t="s">
        <v>125</v>
      </c>
      <c r="X28" s="58">
        <v>0.53900000000000003</v>
      </c>
      <c r="Y28" s="442" t="s">
        <v>426</v>
      </c>
      <c r="Z28" s="441" t="s">
        <v>109</v>
      </c>
      <c r="AA28" s="689">
        <v>0.13</v>
      </c>
      <c r="AB28" s="689">
        <v>0.13300000000000001</v>
      </c>
      <c r="AC28" s="45">
        <v>0.15</v>
      </c>
      <c r="AD28" s="45"/>
      <c r="AE28" s="45">
        <v>0.17</v>
      </c>
      <c r="AF28" s="45"/>
      <c r="AG28" s="45">
        <v>0.15</v>
      </c>
      <c r="AH28" s="46"/>
      <c r="AI28" s="440">
        <v>0.6</v>
      </c>
      <c r="AJ28" s="439">
        <v>0.13300000000000001</v>
      </c>
      <c r="AK28" s="133" t="s">
        <v>503</v>
      </c>
      <c r="AL28" s="438" t="s">
        <v>232</v>
      </c>
    </row>
    <row r="29" spans="1:38" ht="120">
      <c r="A29" s="773"/>
      <c r="B29" s="447">
        <v>1.17</v>
      </c>
      <c r="C29" s="50" t="s">
        <v>233</v>
      </c>
      <c r="D29" s="403" t="s">
        <v>222</v>
      </c>
      <c r="E29" s="404">
        <v>4</v>
      </c>
      <c r="F29" s="404">
        <v>4.5</v>
      </c>
      <c r="G29" s="404">
        <v>1</v>
      </c>
      <c r="H29" s="403">
        <v>1.4</v>
      </c>
      <c r="I29" s="403" t="s">
        <v>234</v>
      </c>
      <c r="J29" s="403" t="s">
        <v>235</v>
      </c>
      <c r="K29" s="445">
        <v>0</v>
      </c>
      <c r="L29" s="445">
        <v>0</v>
      </c>
      <c r="M29" s="445">
        <v>0</v>
      </c>
      <c r="N29" s="445">
        <v>0</v>
      </c>
      <c r="O29" s="445">
        <v>0</v>
      </c>
      <c r="P29" s="445">
        <v>0</v>
      </c>
      <c r="Q29" s="444" t="s">
        <v>82</v>
      </c>
      <c r="R29" s="776"/>
      <c r="S29" s="443" t="s">
        <v>236</v>
      </c>
      <c r="T29" s="48" t="s">
        <v>237</v>
      </c>
      <c r="U29" s="49" t="s">
        <v>474</v>
      </c>
      <c r="V29" s="49" t="s">
        <v>107</v>
      </c>
      <c r="W29" s="441" t="s">
        <v>141</v>
      </c>
      <c r="X29" s="58">
        <v>0.317</v>
      </c>
      <c r="Y29" s="442" t="s">
        <v>426</v>
      </c>
      <c r="Z29" s="441" t="s">
        <v>109</v>
      </c>
      <c r="AA29" s="689">
        <v>0.02</v>
      </c>
      <c r="AB29" s="689">
        <v>4.9000000000000002E-2</v>
      </c>
      <c r="AC29" s="45">
        <v>0.02</v>
      </c>
      <c r="AD29" s="45"/>
      <c r="AE29" s="45">
        <v>0.02</v>
      </c>
      <c r="AF29" s="45"/>
      <c r="AG29" s="45">
        <v>0.02</v>
      </c>
      <c r="AH29" s="46"/>
      <c r="AI29" s="440">
        <v>0.12</v>
      </c>
      <c r="AJ29" s="439">
        <v>4.9000000000000002E-2</v>
      </c>
      <c r="AK29" s="133" t="s">
        <v>503</v>
      </c>
      <c r="AL29" s="438" t="s">
        <v>238</v>
      </c>
    </row>
    <row r="30" spans="1:38" ht="120">
      <c r="A30" s="773"/>
      <c r="B30" s="447">
        <v>1.18</v>
      </c>
      <c r="C30" s="50" t="s">
        <v>239</v>
      </c>
      <c r="D30" s="403" t="s">
        <v>222</v>
      </c>
      <c r="E30" s="404">
        <v>4</v>
      </c>
      <c r="F30" s="404">
        <v>4.7</v>
      </c>
      <c r="G30" s="404">
        <v>1</v>
      </c>
      <c r="H30" s="403">
        <v>1.4</v>
      </c>
      <c r="I30" s="403" t="s">
        <v>240</v>
      </c>
      <c r="J30" s="403" t="s">
        <v>241</v>
      </c>
      <c r="K30" s="445">
        <v>0</v>
      </c>
      <c r="L30" s="445">
        <v>0</v>
      </c>
      <c r="M30" s="445">
        <v>0</v>
      </c>
      <c r="N30" s="445">
        <v>0</v>
      </c>
      <c r="O30" s="445">
        <v>0</v>
      </c>
      <c r="P30" s="445">
        <v>0</v>
      </c>
      <c r="Q30" s="444" t="s">
        <v>82</v>
      </c>
      <c r="R30" s="776"/>
      <c r="S30" s="443" t="s">
        <v>489</v>
      </c>
      <c r="T30" s="48" t="s">
        <v>242</v>
      </c>
      <c r="U30" s="49" t="s">
        <v>474</v>
      </c>
      <c r="V30" s="49" t="s">
        <v>107</v>
      </c>
      <c r="W30" s="441" t="s">
        <v>125</v>
      </c>
      <c r="X30" s="58">
        <v>0.96699999999999997</v>
      </c>
      <c r="Y30" s="442" t="s">
        <v>426</v>
      </c>
      <c r="Z30" s="441" t="s">
        <v>109</v>
      </c>
      <c r="AA30" s="689">
        <v>0.12</v>
      </c>
      <c r="AB30" s="689">
        <v>0.104</v>
      </c>
      <c r="AC30" s="45">
        <v>0.13</v>
      </c>
      <c r="AD30" s="45"/>
      <c r="AE30" s="45">
        <v>0.13</v>
      </c>
      <c r="AF30" s="45"/>
      <c r="AG30" s="45">
        <v>0.12</v>
      </c>
      <c r="AH30" s="46"/>
      <c r="AI30" s="440">
        <v>0.5</v>
      </c>
      <c r="AJ30" s="439">
        <v>0.104</v>
      </c>
      <c r="AK30" s="133" t="s">
        <v>503</v>
      </c>
      <c r="AL30" s="438" t="s">
        <v>243</v>
      </c>
    </row>
    <row r="31" spans="1:38" ht="120">
      <c r="A31" s="773"/>
      <c r="B31" s="447">
        <v>1.19</v>
      </c>
      <c r="C31" s="50" t="s">
        <v>244</v>
      </c>
      <c r="D31" s="403" t="s">
        <v>222</v>
      </c>
      <c r="E31" s="404">
        <v>4</v>
      </c>
      <c r="F31" s="404">
        <v>4.7</v>
      </c>
      <c r="G31" s="404">
        <v>1</v>
      </c>
      <c r="H31" s="403">
        <v>1.4</v>
      </c>
      <c r="I31" s="403" t="s">
        <v>240</v>
      </c>
      <c r="J31" s="403" t="s">
        <v>241</v>
      </c>
      <c r="K31" s="445">
        <v>0</v>
      </c>
      <c r="L31" s="445">
        <v>0</v>
      </c>
      <c r="M31" s="445">
        <v>0</v>
      </c>
      <c r="N31" s="445">
        <v>0</v>
      </c>
      <c r="O31" s="445">
        <v>0</v>
      </c>
      <c r="P31" s="445">
        <v>0</v>
      </c>
      <c r="Q31" s="444" t="s">
        <v>82</v>
      </c>
      <c r="R31" s="776"/>
      <c r="S31" s="443" t="s">
        <v>245</v>
      </c>
      <c r="T31" s="48" t="s">
        <v>246</v>
      </c>
      <c r="U31" s="49" t="s">
        <v>474</v>
      </c>
      <c r="V31" s="49" t="s">
        <v>107</v>
      </c>
      <c r="W31" s="441" t="s">
        <v>125</v>
      </c>
      <c r="X31" s="58">
        <v>1.4039999999999999</v>
      </c>
      <c r="Y31" s="442" t="s">
        <v>426</v>
      </c>
      <c r="Z31" s="441" t="s">
        <v>109</v>
      </c>
      <c r="AA31" s="689">
        <v>0.12</v>
      </c>
      <c r="AB31" s="689">
        <v>9.1999999999999998E-2</v>
      </c>
      <c r="AC31" s="45">
        <v>0.12</v>
      </c>
      <c r="AD31" s="45"/>
      <c r="AE31" s="45">
        <v>0.13</v>
      </c>
      <c r="AF31" s="45"/>
      <c r="AG31" s="45">
        <v>0.13</v>
      </c>
      <c r="AH31" s="46"/>
      <c r="AI31" s="440">
        <v>0.6</v>
      </c>
      <c r="AJ31" s="439">
        <v>9.1999999999999998E-2</v>
      </c>
      <c r="AK31" s="133" t="s">
        <v>503</v>
      </c>
      <c r="AL31" s="438" t="s">
        <v>247</v>
      </c>
    </row>
    <row r="32" spans="1:38" ht="84.75" customHeight="1">
      <c r="A32" s="773"/>
      <c r="B32" s="447">
        <v>1.2</v>
      </c>
      <c r="C32" s="50" t="s">
        <v>248</v>
      </c>
      <c r="D32" s="403" t="s">
        <v>222</v>
      </c>
      <c r="E32" s="404">
        <v>4</v>
      </c>
      <c r="F32" s="404" t="s">
        <v>163</v>
      </c>
      <c r="G32" s="404">
        <v>1</v>
      </c>
      <c r="H32" s="403">
        <v>1.4</v>
      </c>
      <c r="I32" s="403" t="s">
        <v>249</v>
      </c>
      <c r="J32" s="403" t="s">
        <v>164</v>
      </c>
      <c r="K32" s="445">
        <v>0</v>
      </c>
      <c r="L32" s="445">
        <v>0</v>
      </c>
      <c r="M32" s="445">
        <v>0</v>
      </c>
      <c r="N32" s="445">
        <v>0</v>
      </c>
      <c r="O32" s="445">
        <v>0</v>
      </c>
      <c r="P32" s="445">
        <v>0</v>
      </c>
      <c r="Q32" s="444" t="s">
        <v>82</v>
      </c>
      <c r="R32" s="776"/>
      <c r="S32" s="443" t="s">
        <v>250</v>
      </c>
      <c r="T32" s="48" t="s">
        <v>251</v>
      </c>
      <c r="U32" s="49" t="s">
        <v>474</v>
      </c>
      <c r="V32" s="49" t="s">
        <v>107</v>
      </c>
      <c r="W32" s="441" t="s">
        <v>141</v>
      </c>
      <c r="X32" s="58">
        <v>0.94599999999999995</v>
      </c>
      <c r="Y32" s="442" t="s">
        <v>426</v>
      </c>
      <c r="Z32" s="441" t="s">
        <v>109</v>
      </c>
      <c r="AA32" s="689">
        <v>0</v>
      </c>
      <c r="AB32" s="689">
        <v>0.99199999999999999</v>
      </c>
      <c r="AC32" s="45">
        <v>1</v>
      </c>
      <c r="AD32" s="45"/>
      <c r="AE32" s="45">
        <v>0</v>
      </c>
      <c r="AF32" s="45"/>
      <c r="AG32" s="45">
        <v>1</v>
      </c>
      <c r="AH32" s="46"/>
      <c r="AI32" s="440">
        <v>1</v>
      </c>
      <c r="AJ32" s="439">
        <v>0.99199999999999999</v>
      </c>
      <c r="AK32" s="133" t="s">
        <v>503</v>
      </c>
      <c r="AL32" s="438" t="s">
        <v>252</v>
      </c>
    </row>
    <row r="33" spans="1:38" ht="108.75" customHeight="1">
      <c r="A33" s="773"/>
      <c r="B33" s="447">
        <v>1.21</v>
      </c>
      <c r="C33" s="446" t="s">
        <v>253</v>
      </c>
      <c r="D33" s="403" t="s">
        <v>254</v>
      </c>
      <c r="E33" s="404">
        <v>4</v>
      </c>
      <c r="F33" s="404" t="s">
        <v>255</v>
      </c>
      <c r="G33" s="404">
        <v>1</v>
      </c>
      <c r="H33" s="403">
        <v>1.4</v>
      </c>
      <c r="I33" s="403" t="s">
        <v>256</v>
      </c>
      <c r="J33" s="403" t="s">
        <v>257</v>
      </c>
      <c r="K33" s="445">
        <v>0</v>
      </c>
      <c r="L33" s="445">
        <v>0</v>
      </c>
      <c r="M33" s="445">
        <v>0</v>
      </c>
      <c r="N33" s="445">
        <v>0</v>
      </c>
      <c r="O33" s="445">
        <v>0</v>
      </c>
      <c r="P33" s="445">
        <v>0</v>
      </c>
      <c r="Q33" s="444" t="s">
        <v>82</v>
      </c>
      <c r="R33" s="776"/>
      <c r="S33" s="443" t="s">
        <v>258</v>
      </c>
      <c r="T33" s="51" t="s">
        <v>259</v>
      </c>
      <c r="U33" s="49" t="s">
        <v>474</v>
      </c>
      <c r="V33" s="49" t="s">
        <v>107</v>
      </c>
      <c r="W33" s="49" t="s">
        <v>125</v>
      </c>
      <c r="X33" s="58">
        <v>-0.59899999999999998</v>
      </c>
      <c r="Y33" s="442" t="s">
        <v>426</v>
      </c>
      <c r="Z33" s="441" t="s">
        <v>109</v>
      </c>
      <c r="AA33" s="689">
        <v>0.05</v>
      </c>
      <c r="AB33" s="689">
        <v>8.2000000000000003E-2</v>
      </c>
      <c r="AC33" s="45">
        <v>0.05</v>
      </c>
      <c r="AD33" s="45"/>
      <c r="AE33" s="45">
        <v>0.1</v>
      </c>
      <c r="AF33" s="45"/>
      <c r="AG33" s="45">
        <v>0.05</v>
      </c>
      <c r="AH33" s="46"/>
      <c r="AI33" s="440">
        <v>0.25</v>
      </c>
      <c r="AJ33" s="439">
        <v>8.2000000000000003E-2</v>
      </c>
      <c r="AK33" s="133" t="s">
        <v>503</v>
      </c>
      <c r="AL33" s="438" t="s">
        <v>260</v>
      </c>
    </row>
    <row r="34" spans="1:38" ht="120">
      <c r="A34" s="773"/>
      <c r="B34" s="447">
        <v>1.22</v>
      </c>
      <c r="C34" s="446" t="s">
        <v>261</v>
      </c>
      <c r="D34" s="403" t="s">
        <v>254</v>
      </c>
      <c r="E34" s="404" t="s">
        <v>262</v>
      </c>
      <c r="F34" s="404" t="s">
        <v>263</v>
      </c>
      <c r="G34" s="404">
        <v>1</v>
      </c>
      <c r="H34" s="403">
        <v>1.4</v>
      </c>
      <c r="I34" s="403" t="s">
        <v>256</v>
      </c>
      <c r="J34" s="403" t="s">
        <v>264</v>
      </c>
      <c r="K34" s="445">
        <v>0</v>
      </c>
      <c r="L34" s="445">
        <v>0</v>
      </c>
      <c r="M34" s="445">
        <v>0</v>
      </c>
      <c r="N34" s="445">
        <v>0</v>
      </c>
      <c r="O34" s="445">
        <v>0</v>
      </c>
      <c r="P34" s="445">
        <v>0</v>
      </c>
      <c r="Q34" s="444" t="s">
        <v>82</v>
      </c>
      <c r="R34" s="776"/>
      <c r="S34" s="443" t="s">
        <v>265</v>
      </c>
      <c r="T34" s="51" t="s">
        <v>266</v>
      </c>
      <c r="U34" s="49" t="s">
        <v>474</v>
      </c>
      <c r="V34" s="49" t="s">
        <v>107</v>
      </c>
      <c r="W34" s="49" t="s">
        <v>125</v>
      </c>
      <c r="X34" s="58">
        <v>0.75600000000000001</v>
      </c>
      <c r="Y34" s="442" t="s">
        <v>426</v>
      </c>
      <c r="Z34" s="441" t="s">
        <v>109</v>
      </c>
      <c r="AA34" s="689">
        <v>0.05</v>
      </c>
      <c r="AB34" s="689">
        <v>0.44</v>
      </c>
      <c r="AC34" s="45">
        <v>0.05</v>
      </c>
      <c r="AD34" s="45"/>
      <c r="AE34" s="45">
        <v>0.1</v>
      </c>
      <c r="AF34" s="45"/>
      <c r="AG34" s="45">
        <v>0.05</v>
      </c>
      <c r="AH34" s="46"/>
      <c r="AI34" s="440">
        <v>0.25</v>
      </c>
      <c r="AJ34" s="439">
        <v>0.44</v>
      </c>
      <c r="AK34" s="133" t="s">
        <v>503</v>
      </c>
      <c r="AL34" s="438" t="s">
        <v>260</v>
      </c>
    </row>
    <row r="35" spans="1:38" ht="86.25" customHeight="1">
      <c r="A35" s="773"/>
      <c r="B35" s="447">
        <v>1.23</v>
      </c>
      <c r="C35" s="446" t="s">
        <v>267</v>
      </c>
      <c r="D35" s="403" t="s">
        <v>254</v>
      </c>
      <c r="E35" s="404" t="s">
        <v>262</v>
      </c>
      <c r="F35" s="404" t="s">
        <v>263</v>
      </c>
      <c r="G35" s="404">
        <v>1</v>
      </c>
      <c r="H35" s="403">
        <v>1.4</v>
      </c>
      <c r="I35" s="403" t="s">
        <v>256</v>
      </c>
      <c r="J35" s="403" t="s">
        <v>268</v>
      </c>
      <c r="K35" s="445">
        <v>0</v>
      </c>
      <c r="L35" s="445">
        <v>0</v>
      </c>
      <c r="M35" s="445">
        <v>0</v>
      </c>
      <c r="N35" s="445">
        <v>0</v>
      </c>
      <c r="O35" s="445">
        <v>0</v>
      </c>
      <c r="P35" s="445">
        <v>0</v>
      </c>
      <c r="Q35" s="444" t="s">
        <v>82</v>
      </c>
      <c r="R35" s="776"/>
      <c r="S35" s="443" t="s">
        <v>269</v>
      </c>
      <c r="T35" s="51" t="s">
        <v>270</v>
      </c>
      <c r="U35" s="49" t="s">
        <v>474</v>
      </c>
      <c r="V35" s="49" t="s">
        <v>107</v>
      </c>
      <c r="W35" s="49" t="s">
        <v>125</v>
      </c>
      <c r="X35" s="58" t="s">
        <v>488</v>
      </c>
      <c r="Y35" s="442" t="s">
        <v>426</v>
      </c>
      <c r="Z35" s="441" t="s">
        <v>109</v>
      </c>
      <c r="AA35" s="689">
        <v>0.01</v>
      </c>
      <c r="AB35" s="689">
        <v>0.24</v>
      </c>
      <c r="AC35" s="45">
        <v>0.01</v>
      </c>
      <c r="AD35" s="45"/>
      <c r="AE35" s="45">
        <v>0.01</v>
      </c>
      <c r="AF35" s="45"/>
      <c r="AG35" s="45">
        <v>0.01</v>
      </c>
      <c r="AH35" s="46"/>
      <c r="AI35" s="440">
        <v>0.04</v>
      </c>
      <c r="AJ35" s="439">
        <v>0.24</v>
      </c>
      <c r="AK35" s="133" t="s">
        <v>503</v>
      </c>
      <c r="AL35" s="438" t="s">
        <v>260</v>
      </c>
    </row>
    <row r="36" spans="1:38" ht="120">
      <c r="A36" s="773"/>
      <c r="B36" s="447">
        <v>1.24</v>
      </c>
      <c r="C36" s="446" t="s">
        <v>271</v>
      </c>
      <c r="D36" s="403" t="s">
        <v>272</v>
      </c>
      <c r="E36" s="404">
        <v>4</v>
      </c>
      <c r="F36" s="404">
        <v>4.4000000000000004</v>
      </c>
      <c r="G36" s="404">
        <v>1</v>
      </c>
      <c r="H36" s="403">
        <v>1.4</v>
      </c>
      <c r="I36" s="403" t="s">
        <v>56</v>
      </c>
      <c r="J36" s="403" t="s">
        <v>273</v>
      </c>
      <c r="K36" s="445">
        <v>0</v>
      </c>
      <c r="L36" s="445">
        <v>0</v>
      </c>
      <c r="M36" s="445">
        <v>0</v>
      </c>
      <c r="N36" s="445">
        <v>0</v>
      </c>
      <c r="O36" s="445">
        <v>0</v>
      </c>
      <c r="P36" s="445">
        <v>0</v>
      </c>
      <c r="Q36" s="444" t="s">
        <v>82</v>
      </c>
      <c r="R36" s="776"/>
      <c r="S36" s="443" t="s">
        <v>274</v>
      </c>
      <c r="T36" s="48" t="s">
        <v>275</v>
      </c>
      <c r="U36" s="49" t="s">
        <v>474</v>
      </c>
      <c r="V36" s="49" t="s">
        <v>107</v>
      </c>
      <c r="W36" s="441" t="s">
        <v>125</v>
      </c>
      <c r="X36" s="47">
        <v>0.64</v>
      </c>
      <c r="Y36" s="442" t="s">
        <v>426</v>
      </c>
      <c r="Z36" s="441" t="s">
        <v>109</v>
      </c>
      <c r="AA36" s="689">
        <v>0.01</v>
      </c>
      <c r="AB36" s="689">
        <v>0.31</v>
      </c>
      <c r="AC36" s="45">
        <v>0.01</v>
      </c>
      <c r="AD36" s="45"/>
      <c r="AE36" s="45">
        <v>0.01</v>
      </c>
      <c r="AF36" s="45"/>
      <c r="AG36" s="45">
        <v>0.01</v>
      </c>
      <c r="AH36" s="46"/>
      <c r="AI36" s="440">
        <v>0.04</v>
      </c>
      <c r="AJ36" s="439">
        <v>0.31</v>
      </c>
      <c r="AK36" s="133" t="s">
        <v>503</v>
      </c>
      <c r="AL36" s="438" t="s">
        <v>276</v>
      </c>
    </row>
    <row r="37" spans="1:38" ht="120">
      <c r="A37" s="773"/>
      <c r="B37" s="447">
        <v>1.25</v>
      </c>
      <c r="C37" s="446" t="s">
        <v>277</v>
      </c>
      <c r="D37" s="403" t="s">
        <v>272</v>
      </c>
      <c r="E37" s="404">
        <v>4</v>
      </c>
      <c r="F37" s="404">
        <v>4.4000000000000004</v>
      </c>
      <c r="G37" s="404">
        <v>1</v>
      </c>
      <c r="H37" s="403">
        <v>1.4</v>
      </c>
      <c r="I37" s="403" t="s">
        <v>56</v>
      </c>
      <c r="J37" s="403" t="s">
        <v>273</v>
      </c>
      <c r="K37" s="445">
        <v>0</v>
      </c>
      <c r="L37" s="445">
        <v>0</v>
      </c>
      <c r="M37" s="445">
        <v>0</v>
      </c>
      <c r="N37" s="445">
        <v>0</v>
      </c>
      <c r="O37" s="445">
        <v>0</v>
      </c>
      <c r="P37" s="445">
        <v>0</v>
      </c>
      <c r="Q37" s="444" t="s">
        <v>82</v>
      </c>
      <c r="R37" s="776"/>
      <c r="S37" s="448" t="s">
        <v>278</v>
      </c>
      <c r="T37" s="48" t="s">
        <v>279</v>
      </c>
      <c r="U37" s="49" t="s">
        <v>474</v>
      </c>
      <c r="V37" s="49" t="s">
        <v>107</v>
      </c>
      <c r="W37" s="441" t="s">
        <v>125</v>
      </c>
      <c r="X37" s="47">
        <v>1.1299999999999999</v>
      </c>
      <c r="Y37" s="442" t="s">
        <v>426</v>
      </c>
      <c r="Z37" s="441" t="s">
        <v>109</v>
      </c>
      <c r="AA37" s="689">
        <v>0.02</v>
      </c>
      <c r="AB37" s="689">
        <v>-0.18</v>
      </c>
      <c r="AC37" s="45">
        <v>0.04</v>
      </c>
      <c r="AD37" s="45"/>
      <c r="AE37" s="45">
        <v>0.03</v>
      </c>
      <c r="AF37" s="45"/>
      <c r="AG37" s="45">
        <v>0.03</v>
      </c>
      <c r="AH37" s="46"/>
      <c r="AI37" s="440">
        <v>0.12</v>
      </c>
      <c r="AJ37" s="439">
        <v>-0.18</v>
      </c>
      <c r="AK37" s="133" t="s">
        <v>503</v>
      </c>
      <c r="AL37" s="438" t="s">
        <v>276</v>
      </c>
    </row>
    <row r="38" spans="1:38" ht="87.75" customHeight="1" thickBot="1">
      <c r="A38" s="773"/>
      <c r="B38" s="447">
        <v>1.26</v>
      </c>
      <c r="C38" s="446" t="s">
        <v>280</v>
      </c>
      <c r="D38" s="403" t="s">
        <v>272</v>
      </c>
      <c r="E38" s="404">
        <v>4</v>
      </c>
      <c r="F38" s="404">
        <v>4.4000000000000004</v>
      </c>
      <c r="G38" s="404">
        <v>1</v>
      </c>
      <c r="H38" s="403">
        <v>1.4</v>
      </c>
      <c r="I38" s="403" t="s">
        <v>56</v>
      </c>
      <c r="J38" s="403" t="s">
        <v>273</v>
      </c>
      <c r="K38" s="445">
        <v>0</v>
      </c>
      <c r="L38" s="445">
        <v>0</v>
      </c>
      <c r="M38" s="445">
        <v>0</v>
      </c>
      <c r="N38" s="445">
        <v>0</v>
      </c>
      <c r="O38" s="445">
        <v>0</v>
      </c>
      <c r="P38" s="445">
        <v>0</v>
      </c>
      <c r="Q38" s="444" t="s">
        <v>82</v>
      </c>
      <c r="R38" s="776"/>
      <c r="S38" s="443" t="s">
        <v>281</v>
      </c>
      <c r="T38" s="51" t="s">
        <v>282</v>
      </c>
      <c r="U38" s="49" t="s">
        <v>474</v>
      </c>
      <c r="V38" s="49" t="s">
        <v>107</v>
      </c>
      <c r="W38" s="441" t="s">
        <v>125</v>
      </c>
      <c r="X38" s="47">
        <v>1.1599999999999999</v>
      </c>
      <c r="Y38" s="442" t="s">
        <v>426</v>
      </c>
      <c r="Z38" s="441" t="s">
        <v>109</v>
      </c>
      <c r="AA38" s="689">
        <v>0.02</v>
      </c>
      <c r="AB38" s="689">
        <v>-0.26</v>
      </c>
      <c r="AC38" s="45">
        <v>0.03</v>
      </c>
      <c r="AD38" s="45"/>
      <c r="AE38" s="45">
        <v>0.03</v>
      </c>
      <c r="AF38" s="45"/>
      <c r="AG38" s="45">
        <v>0.02</v>
      </c>
      <c r="AH38" s="46"/>
      <c r="AI38" s="440">
        <v>0.1</v>
      </c>
      <c r="AJ38" s="439">
        <v>-0.26</v>
      </c>
      <c r="AK38" s="134" t="s">
        <v>503</v>
      </c>
      <c r="AL38" s="438" t="s">
        <v>276</v>
      </c>
    </row>
    <row r="39" spans="1:38" ht="142.5">
      <c r="A39" s="773"/>
      <c r="B39" s="405">
        <v>2.1</v>
      </c>
      <c r="C39" s="436" t="s">
        <v>283</v>
      </c>
      <c r="D39" s="435" t="s">
        <v>284</v>
      </c>
      <c r="E39" s="434">
        <v>4</v>
      </c>
      <c r="F39" s="434">
        <v>4.7</v>
      </c>
      <c r="G39" s="434">
        <v>1</v>
      </c>
      <c r="H39" s="433">
        <v>1.4</v>
      </c>
      <c r="I39" s="433" t="s">
        <v>56</v>
      </c>
      <c r="J39" s="433" t="s">
        <v>122</v>
      </c>
      <c r="K39" s="432">
        <v>0</v>
      </c>
      <c r="L39" s="432">
        <v>0</v>
      </c>
      <c r="M39" s="432">
        <v>0</v>
      </c>
      <c r="N39" s="432">
        <v>0</v>
      </c>
      <c r="O39" s="432">
        <v>0</v>
      </c>
      <c r="P39" s="432">
        <v>0</v>
      </c>
      <c r="Q39" s="431" t="s">
        <v>82</v>
      </c>
      <c r="R39" s="776"/>
      <c r="S39" s="430" t="s">
        <v>285</v>
      </c>
      <c r="T39" s="427" t="s">
        <v>286</v>
      </c>
      <c r="U39" s="427" t="s">
        <v>474</v>
      </c>
      <c r="V39" s="427" t="s">
        <v>107</v>
      </c>
      <c r="W39" s="427" t="s">
        <v>125</v>
      </c>
      <c r="X39" s="429">
        <v>0.75</v>
      </c>
      <c r="Y39" s="428" t="s">
        <v>426</v>
      </c>
      <c r="Z39" s="427" t="s">
        <v>109</v>
      </c>
      <c r="AA39" s="426">
        <v>0.25</v>
      </c>
      <c r="AB39" s="426">
        <v>0.25</v>
      </c>
      <c r="AC39" s="426">
        <v>0.25</v>
      </c>
      <c r="AD39" s="426"/>
      <c r="AE39" s="426">
        <v>0.25</v>
      </c>
      <c r="AF39" s="426"/>
      <c r="AG39" s="426">
        <v>0.25</v>
      </c>
      <c r="AH39" s="425"/>
      <c r="AI39" s="424">
        <v>1</v>
      </c>
      <c r="AJ39" s="423">
        <v>0.25</v>
      </c>
      <c r="AK39" s="61" t="s">
        <v>503</v>
      </c>
      <c r="AL39" s="422" t="s">
        <v>287</v>
      </c>
    </row>
    <row r="40" spans="1:38" ht="156.75">
      <c r="A40" s="773"/>
      <c r="B40" s="405">
        <v>2.2000000000000002</v>
      </c>
      <c r="C40" s="436" t="s">
        <v>288</v>
      </c>
      <c r="D40" s="435" t="s">
        <v>284</v>
      </c>
      <c r="E40" s="434">
        <v>4</v>
      </c>
      <c r="F40" s="434">
        <v>4.7</v>
      </c>
      <c r="G40" s="434">
        <v>1</v>
      </c>
      <c r="H40" s="433">
        <v>1.4</v>
      </c>
      <c r="I40" s="433" t="s">
        <v>56</v>
      </c>
      <c r="J40" s="433" t="s">
        <v>122</v>
      </c>
      <c r="K40" s="432">
        <v>0</v>
      </c>
      <c r="L40" s="432">
        <v>0</v>
      </c>
      <c r="M40" s="432">
        <v>0</v>
      </c>
      <c r="N40" s="432">
        <v>0</v>
      </c>
      <c r="O40" s="432">
        <v>0</v>
      </c>
      <c r="P40" s="432">
        <v>0</v>
      </c>
      <c r="Q40" s="431" t="s">
        <v>289</v>
      </c>
      <c r="R40" s="776"/>
      <c r="S40" s="430" t="s">
        <v>290</v>
      </c>
      <c r="T40" s="427" t="s">
        <v>487</v>
      </c>
      <c r="U40" s="427" t="s">
        <v>474</v>
      </c>
      <c r="V40" s="427" t="s">
        <v>107</v>
      </c>
      <c r="W40" s="427" t="s">
        <v>125</v>
      </c>
      <c r="X40" s="429">
        <v>0</v>
      </c>
      <c r="Y40" s="428" t="s">
        <v>426</v>
      </c>
      <c r="Z40" s="427" t="s">
        <v>109</v>
      </c>
      <c r="AA40" s="426">
        <v>0.05</v>
      </c>
      <c r="AB40" s="426">
        <v>0.05</v>
      </c>
      <c r="AC40" s="426">
        <v>0.05</v>
      </c>
      <c r="AD40" s="426"/>
      <c r="AE40" s="426">
        <v>0.05</v>
      </c>
      <c r="AF40" s="426"/>
      <c r="AG40" s="426">
        <v>0.05</v>
      </c>
      <c r="AH40" s="425"/>
      <c r="AI40" s="424">
        <v>0.2</v>
      </c>
      <c r="AJ40" s="423">
        <v>0.05</v>
      </c>
      <c r="AK40" s="59" t="s">
        <v>503</v>
      </c>
      <c r="AL40" s="422" t="s">
        <v>291</v>
      </c>
    </row>
    <row r="41" spans="1:38" ht="120">
      <c r="A41" s="773"/>
      <c r="B41" s="405">
        <v>2.2999999999999998</v>
      </c>
      <c r="C41" s="436" t="s">
        <v>292</v>
      </c>
      <c r="D41" s="435" t="s">
        <v>284</v>
      </c>
      <c r="E41" s="434">
        <v>4</v>
      </c>
      <c r="F41" s="434">
        <v>4.7</v>
      </c>
      <c r="G41" s="434">
        <v>1</v>
      </c>
      <c r="H41" s="433">
        <v>1.4</v>
      </c>
      <c r="I41" s="433" t="s">
        <v>56</v>
      </c>
      <c r="J41" s="433" t="s">
        <v>122</v>
      </c>
      <c r="K41" s="432">
        <v>0</v>
      </c>
      <c r="L41" s="432">
        <v>0</v>
      </c>
      <c r="M41" s="432">
        <v>0</v>
      </c>
      <c r="N41" s="432">
        <v>0</v>
      </c>
      <c r="O41" s="432">
        <v>0</v>
      </c>
      <c r="P41" s="432">
        <v>0</v>
      </c>
      <c r="Q41" s="431" t="s">
        <v>289</v>
      </c>
      <c r="R41" s="776"/>
      <c r="S41" s="430" t="s">
        <v>293</v>
      </c>
      <c r="T41" s="427" t="s">
        <v>294</v>
      </c>
      <c r="U41" s="427" t="s">
        <v>474</v>
      </c>
      <c r="V41" s="427" t="s">
        <v>107</v>
      </c>
      <c r="W41" s="427" t="s">
        <v>125</v>
      </c>
      <c r="X41" s="429">
        <v>0.75</v>
      </c>
      <c r="Y41" s="428" t="s">
        <v>426</v>
      </c>
      <c r="Z41" s="427" t="s">
        <v>109</v>
      </c>
      <c r="AA41" s="426">
        <v>0.25</v>
      </c>
      <c r="AB41" s="426">
        <v>0.25</v>
      </c>
      <c r="AC41" s="426">
        <v>0.25</v>
      </c>
      <c r="AD41" s="426"/>
      <c r="AE41" s="426">
        <v>0.25</v>
      </c>
      <c r="AF41" s="426"/>
      <c r="AG41" s="426">
        <v>0.25</v>
      </c>
      <c r="AH41" s="425"/>
      <c r="AI41" s="424">
        <v>1</v>
      </c>
      <c r="AJ41" s="423">
        <v>0.25</v>
      </c>
      <c r="AK41" s="59" t="s">
        <v>503</v>
      </c>
      <c r="AL41" s="422" t="s">
        <v>295</v>
      </c>
    </row>
    <row r="42" spans="1:38" ht="104.45" customHeight="1">
      <c r="A42" s="773"/>
      <c r="B42" s="405">
        <v>2.4</v>
      </c>
      <c r="C42" s="436" t="s">
        <v>427</v>
      </c>
      <c r="D42" s="435" t="s">
        <v>296</v>
      </c>
      <c r="E42" s="434">
        <v>4</v>
      </c>
      <c r="F42" s="434" t="s">
        <v>297</v>
      </c>
      <c r="G42" s="434">
        <v>1</v>
      </c>
      <c r="H42" s="433">
        <v>1.4</v>
      </c>
      <c r="I42" s="433" t="s">
        <v>56</v>
      </c>
      <c r="J42" s="433" t="s">
        <v>298</v>
      </c>
      <c r="K42" s="432">
        <v>0</v>
      </c>
      <c r="L42" s="432">
        <v>0</v>
      </c>
      <c r="M42" s="432">
        <v>0</v>
      </c>
      <c r="N42" s="432">
        <v>0</v>
      </c>
      <c r="O42" s="432">
        <v>0</v>
      </c>
      <c r="P42" s="432">
        <v>0</v>
      </c>
      <c r="Q42" s="431" t="s">
        <v>82</v>
      </c>
      <c r="R42" s="776"/>
      <c r="S42" s="430" t="s">
        <v>428</v>
      </c>
      <c r="T42" s="427" t="s">
        <v>429</v>
      </c>
      <c r="U42" s="427" t="s">
        <v>474</v>
      </c>
      <c r="V42" s="427" t="s">
        <v>107</v>
      </c>
      <c r="W42" s="427" t="s">
        <v>141</v>
      </c>
      <c r="X42" s="429">
        <v>0.60000000000000009</v>
      </c>
      <c r="Y42" s="428" t="s">
        <v>426</v>
      </c>
      <c r="Z42" s="427" t="s">
        <v>109</v>
      </c>
      <c r="AA42" s="426">
        <v>0</v>
      </c>
      <c r="AB42" s="426">
        <v>0</v>
      </c>
      <c r="AC42" s="426">
        <v>0.3</v>
      </c>
      <c r="AD42" s="426"/>
      <c r="AE42" s="426">
        <v>0</v>
      </c>
      <c r="AF42" s="426"/>
      <c r="AG42" s="426">
        <v>0.3</v>
      </c>
      <c r="AH42" s="425"/>
      <c r="AI42" s="424">
        <v>0.6</v>
      </c>
      <c r="AJ42" s="423">
        <v>0</v>
      </c>
      <c r="AK42" s="59" t="s">
        <v>503</v>
      </c>
      <c r="AL42" s="422" t="s">
        <v>299</v>
      </c>
    </row>
    <row r="43" spans="1:38" ht="115.9" customHeight="1">
      <c r="A43" s="773"/>
      <c r="B43" s="405">
        <v>2.5</v>
      </c>
      <c r="C43" s="436" t="s">
        <v>430</v>
      </c>
      <c r="D43" s="435" t="s">
        <v>296</v>
      </c>
      <c r="E43" s="434">
        <v>4</v>
      </c>
      <c r="F43" s="434" t="s">
        <v>297</v>
      </c>
      <c r="G43" s="434">
        <v>1</v>
      </c>
      <c r="H43" s="433">
        <v>1.4</v>
      </c>
      <c r="I43" s="433" t="s">
        <v>56</v>
      </c>
      <c r="J43" s="433" t="s">
        <v>298</v>
      </c>
      <c r="K43" s="432">
        <v>0</v>
      </c>
      <c r="L43" s="432">
        <v>0</v>
      </c>
      <c r="M43" s="432">
        <v>0</v>
      </c>
      <c r="N43" s="432">
        <v>0</v>
      </c>
      <c r="O43" s="432">
        <v>0</v>
      </c>
      <c r="P43" s="432">
        <v>0</v>
      </c>
      <c r="Q43" s="431" t="s">
        <v>82</v>
      </c>
      <c r="R43" s="776"/>
      <c r="S43" s="430" t="s">
        <v>300</v>
      </c>
      <c r="T43" s="427" t="s">
        <v>301</v>
      </c>
      <c r="U43" s="427" t="s">
        <v>474</v>
      </c>
      <c r="V43" s="427" t="s">
        <v>107</v>
      </c>
      <c r="W43" s="427" t="s">
        <v>141</v>
      </c>
      <c r="X43" s="429">
        <v>0.25</v>
      </c>
      <c r="Y43" s="428" t="s">
        <v>426</v>
      </c>
      <c r="Z43" s="427" t="s">
        <v>109</v>
      </c>
      <c r="AA43" s="426">
        <v>0</v>
      </c>
      <c r="AB43" s="426">
        <v>0</v>
      </c>
      <c r="AC43" s="426">
        <v>0.1</v>
      </c>
      <c r="AD43" s="426"/>
      <c r="AE43" s="426">
        <v>0</v>
      </c>
      <c r="AF43" s="426"/>
      <c r="AG43" s="426">
        <v>0.25</v>
      </c>
      <c r="AH43" s="425"/>
      <c r="AI43" s="424">
        <v>0.35</v>
      </c>
      <c r="AJ43" s="423">
        <v>0</v>
      </c>
      <c r="AK43" s="59" t="s">
        <v>503</v>
      </c>
      <c r="AL43" s="422" t="s">
        <v>302</v>
      </c>
    </row>
    <row r="44" spans="1:38" ht="124.5" customHeight="1">
      <c r="A44" s="773"/>
      <c r="B44" s="405">
        <v>2.6</v>
      </c>
      <c r="C44" s="436" t="s">
        <v>431</v>
      </c>
      <c r="D44" s="435" t="s">
        <v>296</v>
      </c>
      <c r="E44" s="434">
        <v>4</v>
      </c>
      <c r="F44" s="434" t="s">
        <v>297</v>
      </c>
      <c r="G44" s="434">
        <v>1</v>
      </c>
      <c r="H44" s="433">
        <v>1.4</v>
      </c>
      <c r="I44" s="433" t="s">
        <v>56</v>
      </c>
      <c r="J44" s="433" t="s">
        <v>298</v>
      </c>
      <c r="K44" s="432">
        <v>0</v>
      </c>
      <c r="L44" s="432">
        <v>0</v>
      </c>
      <c r="M44" s="432">
        <v>0</v>
      </c>
      <c r="N44" s="432">
        <v>0</v>
      </c>
      <c r="O44" s="432">
        <v>0</v>
      </c>
      <c r="P44" s="432">
        <v>0</v>
      </c>
      <c r="Q44" s="431" t="s">
        <v>82</v>
      </c>
      <c r="R44" s="776"/>
      <c r="S44" s="430" t="s">
        <v>303</v>
      </c>
      <c r="T44" s="427" t="s">
        <v>304</v>
      </c>
      <c r="U44" s="427" t="s">
        <v>474</v>
      </c>
      <c r="V44" s="427" t="s">
        <v>107</v>
      </c>
      <c r="W44" s="427" t="s">
        <v>141</v>
      </c>
      <c r="X44" s="429">
        <v>1</v>
      </c>
      <c r="Y44" s="428" t="s">
        <v>426</v>
      </c>
      <c r="Z44" s="427" t="s">
        <v>109</v>
      </c>
      <c r="AA44" s="426">
        <v>0.25</v>
      </c>
      <c r="AB44" s="426">
        <v>0.2</v>
      </c>
      <c r="AC44" s="426">
        <v>0.25</v>
      </c>
      <c r="AD44" s="426"/>
      <c r="AE44" s="426">
        <v>0.25</v>
      </c>
      <c r="AF44" s="426"/>
      <c r="AG44" s="426">
        <v>0.25</v>
      </c>
      <c r="AH44" s="425"/>
      <c r="AI44" s="424">
        <v>1</v>
      </c>
      <c r="AJ44" s="423">
        <v>0.2</v>
      </c>
      <c r="AK44" s="59" t="s">
        <v>503</v>
      </c>
      <c r="AL44" s="422" t="s">
        <v>305</v>
      </c>
    </row>
    <row r="45" spans="1:38" ht="129" customHeight="1">
      <c r="A45" s="773"/>
      <c r="B45" s="405">
        <v>2.7</v>
      </c>
      <c r="C45" s="436" t="s">
        <v>432</v>
      </c>
      <c r="D45" s="435" t="s">
        <v>296</v>
      </c>
      <c r="E45" s="434">
        <v>4</v>
      </c>
      <c r="F45" s="434" t="s">
        <v>297</v>
      </c>
      <c r="G45" s="434">
        <v>1</v>
      </c>
      <c r="H45" s="433">
        <v>1.4</v>
      </c>
      <c r="I45" s="433" t="s">
        <v>56</v>
      </c>
      <c r="J45" s="433" t="s">
        <v>298</v>
      </c>
      <c r="K45" s="432">
        <v>0</v>
      </c>
      <c r="L45" s="432">
        <v>0</v>
      </c>
      <c r="M45" s="432">
        <v>0</v>
      </c>
      <c r="N45" s="432">
        <v>0</v>
      </c>
      <c r="O45" s="432">
        <v>0</v>
      </c>
      <c r="P45" s="432">
        <v>0</v>
      </c>
      <c r="Q45" s="431" t="s">
        <v>82</v>
      </c>
      <c r="R45" s="776"/>
      <c r="S45" s="430" t="s">
        <v>306</v>
      </c>
      <c r="T45" s="427" t="s">
        <v>307</v>
      </c>
      <c r="U45" s="427" t="s">
        <v>474</v>
      </c>
      <c r="V45" s="427" t="s">
        <v>107</v>
      </c>
      <c r="W45" s="427" t="s">
        <v>141</v>
      </c>
      <c r="X45" s="429">
        <v>0.5</v>
      </c>
      <c r="Y45" s="428" t="s">
        <v>426</v>
      </c>
      <c r="Z45" s="427" t="s">
        <v>109</v>
      </c>
      <c r="AA45" s="426">
        <v>0</v>
      </c>
      <c r="AB45" s="426">
        <v>0</v>
      </c>
      <c r="AC45" s="426">
        <v>0.3</v>
      </c>
      <c r="AD45" s="426"/>
      <c r="AE45" s="426">
        <v>0</v>
      </c>
      <c r="AF45" s="426"/>
      <c r="AG45" s="426">
        <v>0.3</v>
      </c>
      <c r="AH45" s="425"/>
      <c r="AI45" s="424">
        <v>0.6</v>
      </c>
      <c r="AJ45" s="423">
        <v>0</v>
      </c>
      <c r="AK45" s="59" t="s">
        <v>503</v>
      </c>
      <c r="AL45" s="422" t="s">
        <v>308</v>
      </c>
    </row>
    <row r="46" spans="1:38" ht="114.6" customHeight="1">
      <c r="A46" s="773"/>
      <c r="B46" s="405">
        <v>2.8</v>
      </c>
      <c r="C46" s="436" t="s">
        <v>433</v>
      </c>
      <c r="D46" s="435" t="s">
        <v>296</v>
      </c>
      <c r="E46" s="434">
        <v>4</v>
      </c>
      <c r="F46" s="434" t="s">
        <v>297</v>
      </c>
      <c r="G46" s="434">
        <v>1</v>
      </c>
      <c r="H46" s="433">
        <v>1.4</v>
      </c>
      <c r="I46" s="433" t="s">
        <v>56</v>
      </c>
      <c r="J46" s="433" t="s">
        <v>309</v>
      </c>
      <c r="K46" s="432">
        <v>0</v>
      </c>
      <c r="L46" s="432">
        <v>0</v>
      </c>
      <c r="M46" s="432">
        <v>0</v>
      </c>
      <c r="N46" s="432">
        <v>0</v>
      </c>
      <c r="O46" s="432">
        <v>0</v>
      </c>
      <c r="P46" s="432">
        <v>0</v>
      </c>
      <c r="Q46" s="431" t="s">
        <v>434</v>
      </c>
      <c r="R46" s="776"/>
      <c r="S46" s="430" t="s">
        <v>311</v>
      </c>
      <c r="T46" s="427" t="s">
        <v>312</v>
      </c>
      <c r="U46" s="427" t="s">
        <v>474</v>
      </c>
      <c r="V46" s="427" t="s">
        <v>107</v>
      </c>
      <c r="W46" s="427" t="s">
        <v>141</v>
      </c>
      <c r="X46" s="429">
        <v>0.4</v>
      </c>
      <c r="Y46" s="428" t="s">
        <v>426</v>
      </c>
      <c r="Z46" s="427" t="s">
        <v>109</v>
      </c>
      <c r="AA46" s="426">
        <v>0</v>
      </c>
      <c r="AB46" s="426">
        <v>0</v>
      </c>
      <c r="AC46" s="426">
        <v>0.2</v>
      </c>
      <c r="AD46" s="426"/>
      <c r="AE46" s="426">
        <v>0</v>
      </c>
      <c r="AF46" s="426"/>
      <c r="AG46" s="426">
        <v>0.2</v>
      </c>
      <c r="AH46" s="425"/>
      <c r="AI46" s="424">
        <v>0.4</v>
      </c>
      <c r="AJ46" s="423">
        <v>0</v>
      </c>
      <c r="AK46" s="59" t="s">
        <v>503</v>
      </c>
      <c r="AL46" s="422" t="s">
        <v>313</v>
      </c>
    </row>
    <row r="47" spans="1:38" ht="114.6" customHeight="1">
      <c r="A47" s="773"/>
      <c r="B47" s="405">
        <v>2.9</v>
      </c>
      <c r="C47" s="436" t="s">
        <v>314</v>
      </c>
      <c r="D47" s="435" t="s">
        <v>296</v>
      </c>
      <c r="E47" s="434">
        <v>13</v>
      </c>
      <c r="F47" s="434">
        <v>13.1</v>
      </c>
      <c r="G47" s="434">
        <v>3</v>
      </c>
      <c r="H47" s="433">
        <v>3.19</v>
      </c>
      <c r="I47" s="433" t="s">
        <v>315</v>
      </c>
      <c r="J47" s="433" t="s">
        <v>316</v>
      </c>
      <c r="K47" s="432">
        <v>0</v>
      </c>
      <c r="L47" s="432">
        <v>0</v>
      </c>
      <c r="M47" s="432">
        <v>0</v>
      </c>
      <c r="N47" s="432">
        <v>0</v>
      </c>
      <c r="O47" s="432">
        <v>0</v>
      </c>
      <c r="P47" s="432">
        <v>0</v>
      </c>
      <c r="Q47" s="431" t="s">
        <v>310</v>
      </c>
      <c r="R47" s="776"/>
      <c r="S47" s="430" t="s">
        <v>317</v>
      </c>
      <c r="T47" s="427" t="s">
        <v>318</v>
      </c>
      <c r="U47" s="427" t="s">
        <v>474</v>
      </c>
      <c r="V47" s="427" t="s">
        <v>107</v>
      </c>
      <c r="W47" s="427" t="s">
        <v>125</v>
      </c>
      <c r="X47" s="429">
        <v>0.8</v>
      </c>
      <c r="Y47" s="428" t="s">
        <v>426</v>
      </c>
      <c r="Z47" s="427" t="s">
        <v>109</v>
      </c>
      <c r="AA47" s="426">
        <v>0.2</v>
      </c>
      <c r="AB47" s="426">
        <v>0.1</v>
      </c>
      <c r="AC47" s="426">
        <v>0.2</v>
      </c>
      <c r="AD47" s="426"/>
      <c r="AE47" s="426">
        <v>0.2</v>
      </c>
      <c r="AF47" s="426"/>
      <c r="AG47" s="426">
        <v>0.2</v>
      </c>
      <c r="AH47" s="425"/>
      <c r="AI47" s="424">
        <v>0.8</v>
      </c>
      <c r="AJ47" s="423">
        <v>0.1</v>
      </c>
      <c r="AK47" s="59" t="s">
        <v>503</v>
      </c>
      <c r="AL47" s="422" t="s">
        <v>313</v>
      </c>
    </row>
    <row r="48" spans="1:38" ht="131.25" customHeight="1">
      <c r="A48" s="773"/>
      <c r="B48" s="437">
        <v>2.1</v>
      </c>
      <c r="C48" s="436" t="s">
        <v>435</v>
      </c>
      <c r="D48" s="435" t="s">
        <v>319</v>
      </c>
      <c r="E48" s="434">
        <v>4</v>
      </c>
      <c r="F48" s="434">
        <v>4.7</v>
      </c>
      <c r="G48" s="434">
        <v>1</v>
      </c>
      <c r="H48" s="433">
        <v>1.4</v>
      </c>
      <c r="I48" s="433" t="s">
        <v>56</v>
      </c>
      <c r="J48" s="433" t="s">
        <v>122</v>
      </c>
      <c r="K48" s="432">
        <v>0</v>
      </c>
      <c r="L48" s="432">
        <v>0</v>
      </c>
      <c r="M48" s="432">
        <v>0</v>
      </c>
      <c r="N48" s="432">
        <v>0</v>
      </c>
      <c r="O48" s="432">
        <v>0</v>
      </c>
      <c r="P48" s="432">
        <v>0</v>
      </c>
      <c r="Q48" s="431" t="s">
        <v>82</v>
      </c>
      <c r="R48" s="776"/>
      <c r="S48" s="430" t="s">
        <v>320</v>
      </c>
      <c r="T48" s="427" t="s">
        <v>321</v>
      </c>
      <c r="U48" s="427" t="s">
        <v>486</v>
      </c>
      <c r="V48" s="427" t="s">
        <v>119</v>
      </c>
      <c r="W48" s="427" t="s">
        <v>141</v>
      </c>
      <c r="X48" s="429">
        <v>0.3</v>
      </c>
      <c r="Y48" s="428" t="s">
        <v>426</v>
      </c>
      <c r="Z48" s="427" t="s">
        <v>109</v>
      </c>
      <c r="AA48" s="426">
        <v>0</v>
      </c>
      <c r="AB48" s="426">
        <v>0.15</v>
      </c>
      <c r="AC48" s="426">
        <v>0.05</v>
      </c>
      <c r="AD48" s="426"/>
      <c r="AE48" s="426">
        <v>0.1</v>
      </c>
      <c r="AF48" s="426"/>
      <c r="AG48" s="426">
        <v>0.2</v>
      </c>
      <c r="AH48" s="425"/>
      <c r="AI48" s="424">
        <v>0.3</v>
      </c>
      <c r="AJ48" s="423">
        <v>0.15</v>
      </c>
      <c r="AK48" s="59" t="s">
        <v>503</v>
      </c>
      <c r="AL48" s="422" t="s">
        <v>485</v>
      </c>
    </row>
    <row r="49" spans="1:38" ht="100.5" customHeight="1">
      <c r="A49" s="773"/>
      <c r="B49" s="437">
        <v>2.11</v>
      </c>
      <c r="C49" s="436" t="s">
        <v>436</v>
      </c>
      <c r="D49" s="435" t="s">
        <v>319</v>
      </c>
      <c r="E49" s="434">
        <v>4</v>
      </c>
      <c r="F49" s="434">
        <v>4.7</v>
      </c>
      <c r="G49" s="434">
        <v>1</v>
      </c>
      <c r="H49" s="434">
        <v>1.4</v>
      </c>
      <c r="I49" s="434" t="s">
        <v>56</v>
      </c>
      <c r="J49" s="434" t="s">
        <v>122</v>
      </c>
      <c r="K49" s="432">
        <v>0</v>
      </c>
      <c r="L49" s="432">
        <v>0</v>
      </c>
      <c r="M49" s="432">
        <v>0</v>
      </c>
      <c r="N49" s="432">
        <v>0</v>
      </c>
      <c r="O49" s="432">
        <v>0</v>
      </c>
      <c r="P49" s="432">
        <v>0</v>
      </c>
      <c r="Q49" s="431" t="s">
        <v>82</v>
      </c>
      <c r="R49" s="776"/>
      <c r="S49" s="430" t="s">
        <v>484</v>
      </c>
      <c r="T49" s="427" t="s">
        <v>437</v>
      </c>
      <c r="U49" s="427" t="s">
        <v>482</v>
      </c>
      <c r="V49" s="427" t="s">
        <v>323</v>
      </c>
      <c r="W49" s="427" t="s">
        <v>108</v>
      </c>
      <c r="X49" s="429">
        <v>0</v>
      </c>
      <c r="Y49" s="428" t="s">
        <v>426</v>
      </c>
      <c r="Z49" s="427" t="s">
        <v>109</v>
      </c>
      <c r="AA49" s="426">
        <v>0.5</v>
      </c>
      <c r="AB49" s="426">
        <v>0</v>
      </c>
      <c r="AC49" s="426">
        <v>0.5</v>
      </c>
      <c r="AD49" s="426"/>
      <c r="AE49" s="426">
        <v>0</v>
      </c>
      <c r="AF49" s="426"/>
      <c r="AG49" s="426">
        <v>1</v>
      </c>
      <c r="AH49" s="425"/>
      <c r="AI49" s="424">
        <v>0</v>
      </c>
      <c r="AJ49" s="423">
        <v>0</v>
      </c>
      <c r="AK49" s="59" t="s">
        <v>503</v>
      </c>
      <c r="AL49" s="422" t="s">
        <v>483</v>
      </c>
    </row>
    <row r="50" spans="1:38" ht="84.75" customHeight="1" thickBot="1">
      <c r="A50" s="773"/>
      <c r="B50" s="437">
        <v>2.12</v>
      </c>
      <c r="C50" s="436" t="s">
        <v>438</v>
      </c>
      <c r="D50" s="435" t="s">
        <v>319</v>
      </c>
      <c r="E50" s="434">
        <v>4</v>
      </c>
      <c r="F50" s="434">
        <v>4.7</v>
      </c>
      <c r="G50" s="434">
        <v>1</v>
      </c>
      <c r="H50" s="433">
        <v>1.4</v>
      </c>
      <c r="I50" s="433" t="s">
        <v>56</v>
      </c>
      <c r="J50" s="433" t="s">
        <v>122</v>
      </c>
      <c r="K50" s="432">
        <v>0</v>
      </c>
      <c r="L50" s="432">
        <v>0</v>
      </c>
      <c r="M50" s="432">
        <v>0</v>
      </c>
      <c r="N50" s="432">
        <v>0</v>
      </c>
      <c r="O50" s="432">
        <v>0</v>
      </c>
      <c r="P50" s="432">
        <v>0</v>
      </c>
      <c r="Q50" s="431" t="s">
        <v>82</v>
      </c>
      <c r="R50" s="776"/>
      <c r="S50" s="430" t="s">
        <v>322</v>
      </c>
      <c r="T50" s="427" t="s">
        <v>439</v>
      </c>
      <c r="U50" s="427" t="s">
        <v>482</v>
      </c>
      <c r="V50" s="427" t="s">
        <v>323</v>
      </c>
      <c r="W50" s="427" t="s">
        <v>108</v>
      </c>
      <c r="X50" s="429">
        <v>1</v>
      </c>
      <c r="Y50" s="428" t="s">
        <v>426</v>
      </c>
      <c r="Z50" s="427" t="s">
        <v>109</v>
      </c>
      <c r="AA50" s="426">
        <v>0</v>
      </c>
      <c r="AB50" s="426">
        <v>0</v>
      </c>
      <c r="AC50" s="426">
        <v>0</v>
      </c>
      <c r="AD50" s="426"/>
      <c r="AE50" s="426">
        <v>0.5</v>
      </c>
      <c r="AF50" s="426"/>
      <c r="AG50" s="426">
        <v>0</v>
      </c>
      <c r="AH50" s="425"/>
      <c r="AI50" s="424">
        <v>1</v>
      </c>
      <c r="AJ50" s="423">
        <v>0</v>
      </c>
      <c r="AK50" s="60" t="s">
        <v>503</v>
      </c>
      <c r="AL50" s="422" t="s">
        <v>481</v>
      </c>
    </row>
    <row r="51" spans="1:38" ht="95.25" customHeight="1">
      <c r="A51" s="773"/>
      <c r="B51" s="405">
        <v>3.1</v>
      </c>
      <c r="C51" s="419" t="s">
        <v>440</v>
      </c>
      <c r="D51" s="418" t="s">
        <v>324</v>
      </c>
      <c r="E51" s="417">
        <v>4</v>
      </c>
      <c r="F51" s="417">
        <v>4.7</v>
      </c>
      <c r="G51" s="417">
        <v>1</v>
      </c>
      <c r="H51" s="415">
        <v>1.4</v>
      </c>
      <c r="I51" s="415" t="s">
        <v>56</v>
      </c>
      <c r="J51" s="415" t="s">
        <v>325</v>
      </c>
      <c r="K51" s="52">
        <v>0</v>
      </c>
      <c r="L51" s="52">
        <v>0</v>
      </c>
      <c r="M51" s="52">
        <v>0</v>
      </c>
      <c r="N51" s="52">
        <v>0</v>
      </c>
      <c r="O51" s="52">
        <v>0</v>
      </c>
      <c r="P51" s="52">
        <v>0</v>
      </c>
      <c r="Q51" s="414" t="s">
        <v>326</v>
      </c>
      <c r="R51" s="776"/>
      <c r="S51" s="413" t="s">
        <v>327</v>
      </c>
      <c r="T51" s="53" t="s">
        <v>328</v>
      </c>
      <c r="U51" s="411" t="s">
        <v>474</v>
      </c>
      <c r="V51" s="411" t="s">
        <v>107</v>
      </c>
      <c r="W51" s="409" t="s">
        <v>108</v>
      </c>
      <c r="X51" s="41">
        <v>0.02</v>
      </c>
      <c r="Y51" s="410" t="s">
        <v>426</v>
      </c>
      <c r="Z51" s="409" t="s">
        <v>109</v>
      </c>
      <c r="AA51" s="54">
        <v>0</v>
      </c>
      <c r="AB51" s="693">
        <v>0</v>
      </c>
      <c r="AC51" s="54">
        <v>0</v>
      </c>
      <c r="AD51" s="54"/>
      <c r="AE51" s="54">
        <v>0</v>
      </c>
      <c r="AF51" s="54"/>
      <c r="AG51" s="54">
        <v>0.04</v>
      </c>
      <c r="AH51" s="54"/>
      <c r="AI51" s="408">
        <v>0.04</v>
      </c>
      <c r="AJ51" s="407">
        <v>0</v>
      </c>
      <c r="AK51" s="135" t="s">
        <v>503</v>
      </c>
      <c r="AL51" s="406" t="s">
        <v>130</v>
      </c>
    </row>
    <row r="52" spans="1:38" ht="105" customHeight="1">
      <c r="A52" s="773"/>
      <c r="B52" s="405">
        <v>3.2</v>
      </c>
      <c r="C52" s="419" t="s">
        <v>329</v>
      </c>
      <c r="D52" s="418" t="s">
        <v>324</v>
      </c>
      <c r="E52" s="417">
        <v>4</v>
      </c>
      <c r="F52" s="417">
        <v>4.7</v>
      </c>
      <c r="G52" s="417">
        <v>1</v>
      </c>
      <c r="H52" s="415">
        <v>1.4</v>
      </c>
      <c r="I52" s="415" t="s">
        <v>56</v>
      </c>
      <c r="J52" s="415" t="s">
        <v>325</v>
      </c>
      <c r="K52" s="52">
        <v>0</v>
      </c>
      <c r="L52" s="52">
        <v>0</v>
      </c>
      <c r="M52" s="52">
        <v>0</v>
      </c>
      <c r="N52" s="52">
        <v>0</v>
      </c>
      <c r="O52" s="52">
        <v>0</v>
      </c>
      <c r="P52" s="52">
        <v>0</v>
      </c>
      <c r="Q52" s="414" t="s">
        <v>326</v>
      </c>
      <c r="R52" s="776"/>
      <c r="S52" s="413" t="s">
        <v>330</v>
      </c>
      <c r="T52" s="53" t="s">
        <v>331</v>
      </c>
      <c r="U52" s="411" t="s">
        <v>474</v>
      </c>
      <c r="V52" s="411" t="s">
        <v>107</v>
      </c>
      <c r="W52" s="409" t="s">
        <v>141</v>
      </c>
      <c r="X52" s="41">
        <v>0.15</v>
      </c>
      <c r="Y52" s="410" t="s">
        <v>426</v>
      </c>
      <c r="Z52" s="409" t="s">
        <v>109</v>
      </c>
      <c r="AA52" s="54">
        <v>0</v>
      </c>
      <c r="AB52" s="693">
        <v>0.3</v>
      </c>
      <c r="AC52" s="54">
        <v>0.1</v>
      </c>
      <c r="AD52" s="54"/>
      <c r="AE52" s="54">
        <v>0</v>
      </c>
      <c r="AF52" s="54"/>
      <c r="AG52" s="54">
        <v>0.3</v>
      </c>
      <c r="AH52" s="55"/>
      <c r="AI52" s="408">
        <v>0.3</v>
      </c>
      <c r="AJ52" s="407">
        <v>0.3</v>
      </c>
      <c r="AK52" s="128" t="s">
        <v>503</v>
      </c>
      <c r="AL52" s="406" t="s">
        <v>332</v>
      </c>
    </row>
    <row r="53" spans="1:38" ht="94.5" customHeight="1">
      <c r="A53" s="773"/>
      <c r="B53" s="405">
        <v>3.3</v>
      </c>
      <c r="C53" s="419" t="s">
        <v>333</v>
      </c>
      <c r="D53" s="418" t="s">
        <v>334</v>
      </c>
      <c r="E53" s="417">
        <v>4</v>
      </c>
      <c r="F53" s="417">
        <v>4.7</v>
      </c>
      <c r="G53" s="417">
        <v>1</v>
      </c>
      <c r="H53" s="415">
        <v>1.4</v>
      </c>
      <c r="I53" s="415" t="s">
        <v>56</v>
      </c>
      <c r="J53" s="415" t="s">
        <v>122</v>
      </c>
      <c r="K53" s="52">
        <v>0</v>
      </c>
      <c r="L53" s="52">
        <v>0</v>
      </c>
      <c r="M53" s="52">
        <v>0</v>
      </c>
      <c r="N53" s="52">
        <v>0</v>
      </c>
      <c r="O53" s="52">
        <v>0</v>
      </c>
      <c r="P53" s="52">
        <v>0</v>
      </c>
      <c r="Q53" s="414" t="s">
        <v>82</v>
      </c>
      <c r="R53" s="776"/>
      <c r="S53" s="413" t="s">
        <v>335</v>
      </c>
      <c r="T53" s="53" t="s">
        <v>336</v>
      </c>
      <c r="U53" s="411" t="s">
        <v>474</v>
      </c>
      <c r="V53" s="56" t="s">
        <v>337</v>
      </c>
      <c r="W53" s="409" t="s">
        <v>125</v>
      </c>
      <c r="X53" s="41">
        <v>0.21299999999999999</v>
      </c>
      <c r="Y53" s="410" t="s">
        <v>426</v>
      </c>
      <c r="Z53" s="409" t="s">
        <v>109</v>
      </c>
      <c r="AA53" s="54">
        <v>8.5000000000000006E-2</v>
      </c>
      <c r="AB53" s="696">
        <v>8.3099999999999993E-2</v>
      </c>
      <c r="AC53" s="54">
        <v>0.14699999999999999</v>
      </c>
      <c r="AD53" s="54"/>
      <c r="AE53" s="54">
        <v>0.21</v>
      </c>
      <c r="AF53" s="54"/>
      <c r="AG53" s="54">
        <v>0.34599999999999997</v>
      </c>
      <c r="AH53" s="54"/>
      <c r="AI53" s="407">
        <v>0.34599999999999997</v>
      </c>
      <c r="AJ53" s="407">
        <v>8.3099999999999993E-2</v>
      </c>
      <c r="AK53" s="128" t="s">
        <v>503</v>
      </c>
      <c r="AL53" s="406" t="s">
        <v>130</v>
      </c>
    </row>
    <row r="54" spans="1:38" ht="84" customHeight="1">
      <c r="A54" s="773"/>
      <c r="B54" s="405">
        <v>3.4</v>
      </c>
      <c r="C54" s="419" t="s">
        <v>338</v>
      </c>
      <c r="D54" s="418" t="s">
        <v>334</v>
      </c>
      <c r="E54" s="417">
        <v>4</v>
      </c>
      <c r="F54" s="417">
        <v>4.7</v>
      </c>
      <c r="G54" s="417">
        <v>1</v>
      </c>
      <c r="H54" s="415">
        <v>1.4</v>
      </c>
      <c r="I54" s="415" t="s">
        <v>56</v>
      </c>
      <c r="J54" s="415" t="s">
        <v>122</v>
      </c>
      <c r="K54" s="52">
        <v>0</v>
      </c>
      <c r="L54" s="52">
        <v>0</v>
      </c>
      <c r="M54" s="52">
        <v>0</v>
      </c>
      <c r="N54" s="52">
        <v>0</v>
      </c>
      <c r="O54" s="52">
        <v>0</v>
      </c>
      <c r="P54" s="52">
        <v>0</v>
      </c>
      <c r="Q54" s="414" t="s">
        <v>82</v>
      </c>
      <c r="R54" s="776"/>
      <c r="S54" s="413" t="s">
        <v>339</v>
      </c>
      <c r="T54" s="53" t="s">
        <v>340</v>
      </c>
      <c r="U54" s="411" t="s">
        <v>474</v>
      </c>
      <c r="V54" s="56" t="s">
        <v>337</v>
      </c>
      <c r="W54" s="409" t="s">
        <v>125</v>
      </c>
      <c r="X54" s="41">
        <v>4.7E-2</v>
      </c>
      <c r="Y54" s="410" t="s">
        <v>426</v>
      </c>
      <c r="Z54" s="409" t="s">
        <v>109</v>
      </c>
      <c r="AA54" s="54">
        <v>1.6E-2</v>
      </c>
      <c r="AB54" s="696">
        <v>1.4E-2</v>
      </c>
      <c r="AC54" s="54">
        <v>3.3000000000000002E-2</v>
      </c>
      <c r="AD54" s="54"/>
      <c r="AE54" s="54">
        <v>4.9000000000000002E-2</v>
      </c>
      <c r="AF54" s="54"/>
      <c r="AG54" s="54">
        <v>6.7000000000000004E-2</v>
      </c>
      <c r="AH54" s="54"/>
      <c r="AI54" s="407">
        <v>6.7000000000000004E-2</v>
      </c>
      <c r="AJ54" s="407">
        <v>1.6E-2</v>
      </c>
      <c r="AK54" s="128" t="s">
        <v>503</v>
      </c>
      <c r="AL54" s="406" t="s">
        <v>130</v>
      </c>
    </row>
    <row r="55" spans="1:38" ht="65.25" customHeight="1">
      <c r="A55" s="773"/>
      <c r="B55" s="405">
        <v>3.5</v>
      </c>
      <c r="C55" s="419" t="s">
        <v>341</v>
      </c>
      <c r="D55" s="418" t="s">
        <v>342</v>
      </c>
      <c r="E55" s="417">
        <v>4</v>
      </c>
      <c r="F55" s="417">
        <v>4.7</v>
      </c>
      <c r="G55" s="417">
        <v>1</v>
      </c>
      <c r="H55" s="415">
        <v>1.4</v>
      </c>
      <c r="I55" s="415" t="s">
        <v>56</v>
      </c>
      <c r="J55" s="415" t="s">
        <v>128</v>
      </c>
      <c r="K55" s="52">
        <v>0</v>
      </c>
      <c r="L55" s="52">
        <v>0</v>
      </c>
      <c r="M55" s="52">
        <v>0</v>
      </c>
      <c r="N55" s="52">
        <v>0</v>
      </c>
      <c r="O55" s="52">
        <v>0</v>
      </c>
      <c r="P55" s="52">
        <v>0</v>
      </c>
      <c r="Q55" s="414" t="s">
        <v>326</v>
      </c>
      <c r="R55" s="776"/>
      <c r="S55" s="421" t="s">
        <v>343</v>
      </c>
      <c r="T55" s="418" t="s">
        <v>344</v>
      </c>
      <c r="U55" s="411" t="s">
        <v>474</v>
      </c>
      <c r="V55" s="411" t="s">
        <v>107</v>
      </c>
      <c r="W55" s="420" t="s">
        <v>141</v>
      </c>
      <c r="X55" s="41">
        <v>0.26</v>
      </c>
      <c r="Y55" s="410" t="s">
        <v>426</v>
      </c>
      <c r="Z55" s="420" t="s">
        <v>109</v>
      </c>
      <c r="AA55" s="54">
        <v>7.0000000000000007E-2</v>
      </c>
      <c r="AB55" s="54">
        <v>7.0000000000000007E-2</v>
      </c>
      <c r="AC55" s="54">
        <v>0.08</v>
      </c>
      <c r="AD55" s="54"/>
      <c r="AE55" s="54">
        <v>0.1</v>
      </c>
      <c r="AF55" s="54"/>
      <c r="AG55" s="54">
        <v>0.15</v>
      </c>
      <c r="AH55" s="55"/>
      <c r="AI55" s="408">
        <v>0.4</v>
      </c>
      <c r="AJ55" s="407">
        <v>7.0000000000000007E-2</v>
      </c>
      <c r="AK55" s="128" t="s">
        <v>503</v>
      </c>
      <c r="AL55" s="406" t="s">
        <v>130</v>
      </c>
    </row>
    <row r="56" spans="1:38" ht="120.75" thickBot="1">
      <c r="A56" s="773"/>
      <c r="B56" s="405">
        <v>3.6</v>
      </c>
      <c r="C56" s="419" t="s">
        <v>345</v>
      </c>
      <c r="D56" s="418" t="s">
        <v>346</v>
      </c>
      <c r="E56" s="417">
        <v>4</v>
      </c>
      <c r="F56" s="417" t="s">
        <v>297</v>
      </c>
      <c r="G56" s="417">
        <v>1</v>
      </c>
      <c r="H56" s="416">
        <v>1.4</v>
      </c>
      <c r="I56" s="416" t="s">
        <v>249</v>
      </c>
      <c r="J56" s="415" t="s">
        <v>347</v>
      </c>
      <c r="K56" s="52">
        <v>0</v>
      </c>
      <c r="L56" s="52">
        <v>0</v>
      </c>
      <c r="M56" s="52">
        <v>0</v>
      </c>
      <c r="N56" s="52">
        <v>0</v>
      </c>
      <c r="O56" s="52">
        <v>0</v>
      </c>
      <c r="P56" s="52">
        <v>0</v>
      </c>
      <c r="Q56" s="414" t="s">
        <v>326</v>
      </c>
      <c r="R56" s="776"/>
      <c r="S56" s="413" t="s">
        <v>348</v>
      </c>
      <c r="T56" s="412" t="s">
        <v>349</v>
      </c>
      <c r="U56" s="409" t="s">
        <v>474</v>
      </c>
      <c r="V56" s="411" t="s">
        <v>107</v>
      </c>
      <c r="W56" s="409" t="s">
        <v>125</v>
      </c>
      <c r="X56" s="41">
        <v>0.90800000000000003</v>
      </c>
      <c r="Y56" s="410" t="s">
        <v>426</v>
      </c>
      <c r="Z56" s="409" t="s">
        <v>109</v>
      </c>
      <c r="AA56" s="54">
        <v>0.25</v>
      </c>
      <c r="AB56" s="54">
        <v>0.2</v>
      </c>
      <c r="AC56" s="54">
        <v>0.25</v>
      </c>
      <c r="AD56" s="54"/>
      <c r="AE56" s="54">
        <v>0.25</v>
      </c>
      <c r="AF56" s="54"/>
      <c r="AG56" s="54">
        <v>0.25</v>
      </c>
      <c r="AH56" s="55"/>
      <c r="AI56" s="408">
        <v>1</v>
      </c>
      <c r="AJ56" s="407">
        <v>0.2</v>
      </c>
      <c r="AK56" s="136" t="s">
        <v>503</v>
      </c>
      <c r="AL56" s="406" t="s">
        <v>130</v>
      </c>
    </row>
    <row r="57" spans="1:38" ht="93.75" customHeight="1">
      <c r="A57" s="773"/>
      <c r="B57" s="405">
        <v>4.0999999999999996</v>
      </c>
      <c r="C57" s="602" t="s">
        <v>350</v>
      </c>
      <c r="D57" s="590" t="s">
        <v>131</v>
      </c>
      <c r="E57" s="603">
        <v>4</v>
      </c>
      <c r="F57" s="603">
        <v>4.7</v>
      </c>
      <c r="G57" s="603">
        <v>1</v>
      </c>
      <c r="H57" s="604">
        <v>1.4</v>
      </c>
      <c r="I57" s="604" t="s">
        <v>56</v>
      </c>
      <c r="J57" s="604" t="s">
        <v>351</v>
      </c>
      <c r="K57" s="605">
        <v>0</v>
      </c>
      <c r="L57" s="605">
        <v>0</v>
      </c>
      <c r="M57" s="605">
        <v>0</v>
      </c>
      <c r="N57" s="605">
        <v>0</v>
      </c>
      <c r="O57" s="605">
        <v>0</v>
      </c>
      <c r="P57" s="605">
        <v>0</v>
      </c>
      <c r="Q57" s="606" t="s">
        <v>352</v>
      </c>
      <c r="R57" s="776"/>
      <c r="S57" s="589" t="s">
        <v>353</v>
      </c>
      <c r="T57" s="590" t="s">
        <v>354</v>
      </c>
      <c r="U57" s="591" t="s">
        <v>474</v>
      </c>
      <c r="V57" s="591" t="s">
        <v>107</v>
      </c>
      <c r="W57" s="591" t="s">
        <v>141</v>
      </c>
      <c r="X57" s="592">
        <v>0.01</v>
      </c>
      <c r="Y57" s="593" t="s">
        <v>426</v>
      </c>
      <c r="Z57" s="594" t="s">
        <v>109</v>
      </c>
      <c r="AA57" s="63">
        <v>0</v>
      </c>
      <c r="AB57" s="690">
        <v>0</v>
      </c>
      <c r="AC57" s="63">
        <v>0</v>
      </c>
      <c r="AD57" s="63"/>
      <c r="AE57" s="63">
        <v>0.02</v>
      </c>
      <c r="AF57" s="63"/>
      <c r="AG57" s="63">
        <v>0</v>
      </c>
      <c r="AH57" s="64"/>
      <c r="AI57" s="595">
        <v>0.03</v>
      </c>
      <c r="AJ57" s="596">
        <v>0</v>
      </c>
      <c r="AK57" s="137" t="s">
        <v>503</v>
      </c>
      <c r="AL57" s="597" t="s">
        <v>480</v>
      </c>
    </row>
    <row r="58" spans="1:38" ht="90" customHeight="1">
      <c r="A58" s="773"/>
      <c r="B58" s="405">
        <v>4.2</v>
      </c>
      <c r="C58" s="602" t="s">
        <v>355</v>
      </c>
      <c r="D58" s="590" t="s">
        <v>131</v>
      </c>
      <c r="E58" s="603">
        <v>4</v>
      </c>
      <c r="F58" s="603">
        <v>4.7</v>
      </c>
      <c r="G58" s="603">
        <v>1</v>
      </c>
      <c r="H58" s="607">
        <v>1.4</v>
      </c>
      <c r="I58" s="604" t="s">
        <v>56</v>
      </c>
      <c r="J58" s="604" t="s">
        <v>356</v>
      </c>
      <c r="K58" s="605">
        <v>0</v>
      </c>
      <c r="L58" s="605">
        <v>0</v>
      </c>
      <c r="M58" s="605">
        <v>0</v>
      </c>
      <c r="N58" s="605">
        <v>0</v>
      </c>
      <c r="O58" s="605">
        <v>0</v>
      </c>
      <c r="P58" s="605">
        <v>0</v>
      </c>
      <c r="Q58" s="606" t="s">
        <v>352</v>
      </c>
      <c r="R58" s="776"/>
      <c r="S58" s="589" t="s">
        <v>357</v>
      </c>
      <c r="T58" s="590" t="s">
        <v>358</v>
      </c>
      <c r="U58" s="591" t="s">
        <v>474</v>
      </c>
      <c r="V58" s="591" t="s">
        <v>107</v>
      </c>
      <c r="W58" s="591" t="s">
        <v>141</v>
      </c>
      <c r="X58" s="592">
        <v>0.8</v>
      </c>
      <c r="Y58" s="593" t="s">
        <v>426</v>
      </c>
      <c r="Z58" s="594" t="s">
        <v>109</v>
      </c>
      <c r="AA58" s="63">
        <v>0</v>
      </c>
      <c r="AB58" s="690">
        <v>0</v>
      </c>
      <c r="AC58" s="63">
        <v>0</v>
      </c>
      <c r="AD58" s="63"/>
      <c r="AE58" s="63">
        <v>0.5</v>
      </c>
      <c r="AF58" s="63"/>
      <c r="AG58" s="63">
        <v>0</v>
      </c>
      <c r="AH58" s="64"/>
      <c r="AI58" s="595">
        <v>0.5</v>
      </c>
      <c r="AJ58" s="596">
        <v>0</v>
      </c>
      <c r="AK58" s="138" t="s">
        <v>503</v>
      </c>
      <c r="AL58" s="597" t="s">
        <v>479</v>
      </c>
    </row>
    <row r="59" spans="1:38" ht="95.25" customHeight="1">
      <c r="A59" s="773"/>
      <c r="B59" s="405">
        <v>4.3</v>
      </c>
      <c r="C59" s="602" t="s">
        <v>359</v>
      </c>
      <c r="D59" s="590" t="s">
        <v>131</v>
      </c>
      <c r="E59" s="603">
        <v>5</v>
      </c>
      <c r="F59" s="603">
        <v>5.6</v>
      </c>
      <c r="G59" s="603">
        <v>2</v>
      </c>
      <c r="H59" s="604">
        <v>2.6</v>
      </c>
      <c r="I59" s="604">
        <v>2.2000000000000002</v>
      </c>
      <c r="J59" s="604">
        <v>2.2000000000000002</v>
      </c>
      <c r="K59" s="605">
        <v>0</v>
      </c>
      <c r="L59" s="605">
        <v>0</v>
      </c>
      <c r="M59" s="605">
        <v>0</v>
      </c>
      <c r="N59" s="605">
        <v>0</v>
      </c>
      <c r="O59" s="605">
        <v>0</v>
      </c>
      <c r="P59" s="605">
        <v>0</v>
      </c>
      <c r="Q59" s="606" t="s">
        <v>352</v>
      </c>
      <c r="R59" s="776"/>
      <c r="S59" s="589" t="s">
        <v>360</v>
      </c>
      <c r="T59" s="590" t="s">
        <v>361</v>
      </c>
      <c r="U59" s="591" t="s">
        <v>474</v>
      </c>
      <c r="V59" s="591" t="s">
        <v>107</v>
      </c>
      <c r="W59" s="591" t="s">
        <v>141</v>
      </c>
      <c r="X59" s="592">
        <v>0.45</v>
      </c>
      <c r="Y59" s="593" t="s">
        <v>426</v>
      </c>
      <c r="Z59" s="594" t="s">
        <v>109</v>
      </c>
      <c r="AA59" s="63">
        <v>0</v>
      </c>
      <c r="AB59" s="690">
        <v>0</v>
      </c>
      <c r="AC59" s="63">
        <v>0</v>
      </c>
      <c r="AD59" s="63"/>
      <c r="AE59" s="63">
        <v>0.3</v>
      </c>
      <c r="AF59" s="63"/>
      <c r="AG59" s="63">
        <v>0</v>
      </c>
      <c r="AH59" s="64"/>
      <c r="AI59" s="595">
        <v>0.7</v>
      </c>
      <c r="AJ59" s="596">
        <v>0</v>
      </c>
      <c r="AK59" s="138" t="s">
        <v>503</v>
      </c>
      <c r="AL59" s="597" t="s">
        <v>478</v>
      </c>
    </row>
    <row r="60" spans="1:38" ht="91.5" customHeight="1">
      <c r="A60" s="773"/>
      <c r="B60" s="405">
        <v>4.4000000000000004</v>
      </c>
      <c r="C60" s="602" t="s">
        <v>362</v>
      </c>
      <c r="D60" s="590" t="s">
        <v>131</v>
      </c>
      <c r="E60" s="603">
        <v>5</v>
      </c>
      <c r="F60" s="603">
        <v>5.6</v>
      </c>
      <c r="G60" s="603">
        <v>2</v>
      </c>
      <c r="H60" s="604">
        <v>2.6</v>
      </c>
      <c r="I60" s="604">
        <v>2.2000000000000002</v>
      </c>
      <c r="J60" s="604">
        <v>2.2000000000000002</v>
      </c>
      <c r="K60" s="605">
        <v>0</v>
      </c>
      <c r="L60" s="605">
        <v>0</v>
      </c>
      <c r="M60" s="605">
        <v>0</v>
      </c>
      <c r="N60" s="605">
        <v>0</v>
      </c>
      <c r="O60" s="605">
        <v>0</v>
      </c>
      <c r="P60" s="605">
        <v>0</v>
      </c>
      <c r="Q60" s="606" t="s">
        <v>352</v>
      </c>
      <c r="R60" s="776"/>
      <c r="S60" s="589" t="s">
        <v>363</v>
      </c>
      <c r="T60" s="590" t="s">
        <v>364</v>
      </c>
      <c r="U60" s="591" t="s">
        <v>474</v>
      </c>
      <c r="V60" s="591" t="s">
        <v>107</v>
      </c>
      <c r="W60" s="591" t="s">
        <v>141</v>
      </c>
      <c r="X60" s="592">
        <v>0.48</v>
      </c>
      <c r="Y60" s="593" t="s">
        <v>426</v>
      </c>
      <c r="Z60" s="594" t="s">
        <v>109</v>
      </c>
      <c r="AA60" s="63">
        <v>0</v>
      </c>
      <c r="AB60" s="690">
        <v>0</v>
      </c>
      <c r="AC60" s="63">
        <v>0</v>
      </c>
      <c r="AD60" s="63"/>
      <c r="AE60" s="63">
        <v>0.3</v>
      </c>
      <c r="AF60" s="63"/>
      <c r="AG60" s="63">
        <v>0</v>
      </c>
      <c r="AH60" s="64"/>
      <c r="AI60" s="595">
        <v>0.5</v>
      </c>
      <c r="AJ60" s="596">
        <v>0</v>
      </c>
      <c r="AK60" s="138" t="s">
        <v>503</v>
      </c>
      <c r="AL60" s="597" t="s">
        <v>477</v>
      </c>
    </row>
    <row r="61" spans="1:38" ht="93.75" customHeight="1">
      <c r="A61" s="773"/>
      <c r="B61" s="405">
        <v>4.5</v>
      </c>
      <c r="C61" s="602" t="s">
        <v>365</v>
      </c>
      <c r="D61" s="590" t="s">
        <v>131</v>
      </c>
      <c r="E61" s="603">
        <v>4</v>
      </c>
      <c r="F61" s="603">
        <v>4.7</v>
      </c>
      <c r="G61" s="603">
        <v>1</v>
      </c>
      <c r="H61" s="604">
        <v>1.4</v>
      </c>
      <c r="I61" s="604" t="s">
        <v>56</v>
      </c>
      <c r="J61" s="604" t="s">
        <v>351</v>
      </c>
      <c r="K61" s="605">
        <v>0</v>
      </c>
      <c r="L61" s="605">
        <v>0</v>
      </c>
      <c r="M61" s="605">
        <v>0</v>
      </c>
      <c r="N61" s="605">
        <v>0</v>
      </c>
      <c r="O61" s="605">
        <v>0</v>
      </c>
      <c r="P61" s="605">
        <v>0</v>
      </c>
      <c r="Q61" s="606" t="s">
        <v>352</v>
      </c>
      <c r="R61" s="776"/>
      <c r="S61" s="589" t="s">
        <v>366</v>
      </c>
      <c r="T61" s="590" t="s">
        <v>367</v>
      </c>
      <c r="U61" s="591" t="s">
        <v>474</v>
      </c>
      <c r="V61" s="591" t="s">
        <v>107</v>
      </c>
      <c r="W61" s="591" t="s">
        <v>141</v>
      </c>
      <c r="X61" s="598">
        <v>0.9</v>
      </c>
      <c r="Y61" s="593" t="s">
        <v>426</v>
      </c>
      <c r="Z61" s="599" t="s">
        <v>109</v>
      </c>
      <c r="AA61" s="63">
        <v>0</v>
      </c>
      <c r="AB61" s="690">
        <v>0</v>
      </c>
      <c r="AC61" s="63">
        <v>0</v>
      </c>
      <c r="AD61" s="63"/>
      <c r="AE61" s="63">
        <v>0.4</v>
      </c>
      <c r="AF61" s="63"/>
      <c r="AG61" s="63">
        <v>0</v>
      </c>
      <c r="AH61" s="62"/>
      <c r="AI61" s="600">
        <v>0.5</v>
      </c>
      <c r="AJ61" s="601">
        <v>0</v>
      </c>
      <c r="AK61" s="138" t="s">
        <v>503</v>
      </c>
      <c r="AL61" s="597" t="s">
        <v>476</v>
      </c>
    </row>
    <row r="62" spans="1:38" ht="99" customHeight="1">
      <c r="A62" s="773"/>
      <c r="B62" s="405">
        <v>5.0999999999999996</v>
      </c>
      <c r="C62" s="582" t="s">
        <v>441</v>
      </c>
      <c r="D62" s="575" t="s">
        <v>143</v>
      </c>
      <c r="E62" s="583">
        <v>17</v>
      </c>
      <c r="F62" s="584">
        <v>17.14</v>
      </c>
      <c r="G62" s="583">
        <v>1</v>
      </c>
      <c r="H62" s="585">
        <v>1.1299999999999999</v>
      </c>
      <c r="I62" s="586" t="s">
        <v>144</v>
      </c>
      <c r="J62" s="586" t="s">
        <v>145</v>
      </c>
      <c r="K62" s="587">
        <v>0</v>
      </c>
      <c r="L62" s="587">
        <v>0</v>
      </c>
      <c r="M62" s="587">
        <v>0</v>
      </c>
      <c r="N62" s="587">
        <v>0</v>
      </c>
      <c r="O62" s="587">
        <v>0</v>
      </c>
      <c r="P62" s="587">
        <v>0</v>
      </c>
      <c r="Q62" s="588" t="s">
        <v>105</v>
      </c>
      <c r="R62" s="776"/>
      <c r="S62" s="574" t="s">
        <v>442</v>
      </c>
      <c r="T62" s="575" t="s">
        <v>443</v>
      </c>
      <c r="U62" s="576" t="s">
        <v>474</v>
      </c>
      <c r="V62" s="575" t="s">
        <v>119</v>
      </c>
      <c r="W62" s="575" t="s">
        <v>141</v>
      </c>
      <c r="X62" s="66">
        <v>0.75</v>
      </c>
      <c r="Y62" s="577" t="s">
        <v>426</v>
      </c>
      <c r="Z62" s="578" t="s">
        <v>109</v>
      </c>
      <c r="AA62" s="67">
        <v>0</v>
      </c>
      <c r="AB62" s="694">
        <v>0</v>
      </c>
      <c r="AC62" s="67">
        <v>0</v>
      </c>
      <c r="AD62" s="67"/>
      <c r="AE62" s="67">
        <v>0.38300000000000001</v>
      </c>
      <c r="AF62" s="67"/>
      <c r="AG62" s="67">
        <v>0</v>
      </c>
      <c r="AH62" s="579"/>
      <c r="AI62" s="580">
        <v>0.38300000000000001</v>
      </c>
      <c r="AJ62" s="580">
        <v>0</v>
      </c>
      <c r="AK62" s="130" t="s">
        <v>503</v>
      </c>
      <c r="AL62" s="581" t="s">
        <v>368</v>
      </c>
    </row>
    <row r="63" spans="1:38" ht="112.5" customHeight="1">
      <c r="A63" s="773"/>
      <c r="B63" s="405">
        <v>5.2</v>
      </c>
      <c r="C63" s="582" t="s">
        <v>369</v>
      </c>
      <c r="D63" s="575" t="s">
        <v>143</v>
      </c>
      <c r="E63" s="583">
        <v>17</v>
      </c>
      <c r="F63" s="584">
        <v>17.14</v>
      </c>
      <c r="G63" s="583">
        <v>1</v>
      </c>
      <c r="H63" s="585">
        <v>1.1299999999999999</v>
      </c>
      <c r="I63" s="586" t="s">
        <v>144</v>
      </c>
      <c r="J63" s="586" t="s">
        <v>145</v>
      </c>
      <c r="K63" s="587">
        <v>0</v>
      </c>
      <c r="L63" s="587">
        <v>0</v>
      </c>
      <c r="M63" s="587">
        <v>0</v>
      </c>
      <c r="N63" s="587">
        <v>0</v>
      </c>
      <c r="O63" s="587">
        <v>0</v>
      </c>
      <c r="P63" s="587">
        <v>0</v>
      </c>
      <c r="Q63" s="588" t="s">
        <v>105</v>
      </c>
      <c r="R63" s="776"/>
      <c r="S63" s="574" t="s">
        <v>370</v>
      </c>
      <c r="T63" s="575" t="s">
        <v>371</v>
      </c>
      <c r="U63" s="576" t="s">
        <v>474</v>
      </c>
      <c r="V63" s="575" t="s">
        <v>119</v>
      </c>
      <c r="W63" s="575" t="s">
        <v>108</v>
      </c>
      <c r="X63" s="66">
        <v>0.98</v>
      </c>
      <c r="Y63" s="577" t="s">
        <v>426</v>
      </c>
      <c r="Z63" s="578" t="s">
        <v>109</v>
      </c>
      <c r="AA63" s="67">
        <v>0</v>
      </c>
      <c r="AB63" s="694">
        <v>0</v>
      </c>
      <c r="AC63" s="67">
        <v>0</v>
      </c>
      <c r="AD63" s="67"/>
      <c r="AE63" s="67">
        <v>0.98</v>
      </c>
      <c r="AF63" s="67"/>
      <c r="AG63" s="67">
        <v>0</v>
      </c>
      <c r="AH63" s="67"/>
      <c r="AI63" s="580">
        <v>0.98</v>
      </c>
      <c r="AJ63" s="580">
        <v>0</v>
      </c>
      <c r="AK63" s="130" t="s">
        <v>503</v>
      </c>
      <c r="AL63" s="581" t="s">
        <v>372</v>
      </c>
    </row>
    <row r="64" spans="1:38" ht="123.75" customHeight="1" thickBot="1">
      <c r="A64" s="773"/>
      <c r="B64" s="405">
        <v>5.3</v>
      </c>
      <c r="C64" s="582" t="s">
        <v>373</v>
      </c>
      <c r="D64" s="575" t="s">
        <v>143</v>
      </c>
      <c r="E64" s="583">
        <v>17</v>
      </c>
      <c r="F64" s="584">
        <v>17.14</v>
      </c>
      <c r="G64" s="583">
        <v>1</v>
      </c>
      <c r="H64" s="585">
        <v>1.1299999999999999</v>
      </c>
      <c r="I64" s="586" t="s">
        <v>144</v>
      </c>
      <c r="J64" s="586" t="s">
        <v>145</v>
      </c>
      <c r="K64" s="587">
        <v>0</v>
      </c>
      <c r="L64" s="587">
        <v>0</v>
      </c>
      <c r="M64" s="587">
        <v>0</v>
      </c>
      <c r="N64" s="587">
        <v>0</v>
      </c>
      <c r="O64" s="587">
        <v>0</v>
      </c>
      <c r="P64" s="587">
        <v>0</v>
      </c>
      <c r="Q64" s="588" t="s">
        <v>105</v>
      </c>
      <c r="R64" s="776"/>
      <c r="S64" s="574" t="s">
        <v>374</v>
      </c>
      <c r="T64" s="575" t="s">
        <v>375</v>
      </c>
      <c r="U64" s="576" t="s">
        <v>474</v>
      </c>
      <c r="V64" s="575" t="s">
        <v>119</v>
      </c>
      <c r="W64" s="575" t="s">
        <v>125</v>
      </c>
      <c r="X64" s="66">
        <v>1</v>
      </c>
      <c r="Y64" s="577" t="s">
        <v>426</v>
      </c>
      <c r="Z64" s="578" t="s">
        <v>109</v>
      </c>
      <c r="AA64" s="67">
        <v>0.25</v>
      </c>
      <c r="AB64" s="694">
        <v>0.25</v>
      </c>
      <c r="AC64" s="67">
        <v>0.25</v>
      </c>
      <c r="AD64" s="67"/>
      <c r="AE64" s="67">
        <v>0.25</v>
      </c>
      <c r="AF64" s="67"/>
      <c r="AG64" s="67">
        <v>0.25</v>
      </c>
      <c r="AH64" s="579"/>
      <c r="AI64" s="580">
        <v>1</v>
      </c>
      <c r="AJ64" s="580">
        <v>0.25</v>
      </c>
      <c r="AK64" s="139" t="s">
        <v>503</v>
      </c>
      <c r="AL64" s="581" t="s">
        <v>376</v>
      </c>
    </row>
    <row r="65" spans="1:38" ht="111.75" customHeight="1">
      <c r="A65" s="773"/>
      <c r="B65" s="405">
        <v>6.1</v>
      </c>
      <c r="C65" s="564" t="s">
        <v>377</v>
      </c>
      <c r="D65" s="544" t="s">
        <v>150</v>
      </c>
      <c r="E65" s="565">
        <v>4</v>
      </c>
      <c r="F65" s="565">
        <v>4.4000000000000004</v>
      </c>
      <c r="G65" s="565">
        <v>1</v>
      </c>
      <c r="H65" s="566">
        <v>1.4</v>
      </c>
      <c r="I65" s="566" t="s">
        <v>56</v>
      </c>
      <c r="J65" s="566" t="s">
        <v>378</v>
      </c>
      <c r="K65" s="567">
        <v>0</v>
      </c>
      <c r="L65" s="567">
        <v>0</v>
      </c>
      <c r="M65" s="567">
        <v>0</v>
      </c>
      <c r="N65" s="567">
        <v>0</v>
      </c>
      <c r="O65" s="567">
        <v>0</v>
      </c>
      <c r="P65" s="567">
        <v>0</v>
      </c>
      <c r="Q65" s="568" t="s">
        <v>105</v>
      </c>
      <c r="R65" s="776"/>
      <c r="S65" s="543" t="s">
        <v>446</v>
      </c>
      <c r="T65" s="544" t="s">
        <v>475</v>
      </c>
      <c r="U65" s="545" t="s">
        <v>474</v>
      </c>
      <c r="V65" s="544" t="s">
        <v>119</v>
      </c>
      <c r="W65" s="544" t="s">
        <v>108</v>
      </c>
      <c r="X65" s="546">
        <v>1</v>
      </c>
      <c r="Y65" s="547" t="s">
        <v>426</v>
      </c>
      <c r="Z65" s="548" t="s">
        <v>109</v>
      </c>
      <c r="AA65" s="549">
        <v>0</v>
      </c>
      <c r="AB65" s="549">
        <v>0</v>
      </c>
      <c r="AC65" s="549">
        <v>0</v>
      </c>
      <c r="AD65" s="549"/>
      <c r="AE65" s="549">
        <v>1</v>
      </c>
      <c r="AF65" s="549"/>
      <c r="AG65" s="549">
        <v>0</v>
      </c>
      <c r="AH65" s="550"/>
      <c r="AI65" s="551">
        <v>1</v>
      </c>
      <c r="AJ65" s="552">
        <v>0</v>
      </c>
      <c r="AK65" s="140" t="s">
        <v>503</v>
      </c>
      <c r="AL65" s="553" t="s">
        <v>379</v>
      </c>
    </row>
    <row r="66" spans="1:38" ht="106.5" customHeight="1" thickBot="1">
      <c r="A66" s="774"/>
      <c r="B66" s="402">
        <v>6.2</v>
      </c>
      <c r="C66" s="569" t="s">
        <v>380</v>
      </c>
      <c r="D66" s="555" t="s">
        <v>150</v>
      </c>
      <c r="E66" s="570">
        <v>4</v>
      </c>
      <c r="F66" s="570">
        <v>4.4000000000000004</v>
      </c>
      <c r="G66" s="570">
        <v>1</v>
      </c>
      <c r="H66" s="571">
        <v>1.4</v>
      </c>
      <c r="I66" s="571" t="s">
        <v>56</v>
      </c>
      <c r="J66" s="571" t="s">
        <v>378</v>
      </c>
      <c r="K66" s="572">
        <v>0</v>
      </c>
      <c r="L66" s="572">
        <v>0</v>
      </c>
      <c r="M66" s="572">
        <v>0</v>
      </c>
      <c r="N66" s="572">
        <v>0</v>
      </c>
      <c r="O66" s="572">
        <v>0</v>
      </c>
      <c r="P66" s="572">
        <v>0</v>
      </c>
      <c r="Q66" s="573" t="s">
        <v>381</v>
      </c>
      <c r="R66" s="777"/>
      <c r="S66" s="554" t="s">
        <v>382</v>
      </c>
      <c r="T66" s="555" t="s">
        <v>383</v>
      </c>
      <c r="U66" s="556" t="s">
        <v>474</v>
      </c>
      <c r="V66" s="556" t="s">
        <v>107</v>
      </c>
      <c r="W66" s="556" t="s">
        <v>125</v>
      </c>
      <c r="X66" s="68">
        <v>0.6</v>
      </c>
      <c r="Y66" s="557" t="s">
        <v>426</v>
      </c>
      <c r="Z66" s="558" t="s">
        <v>109</v>
      </c>
      <c r="AA66" s="559">
        <v>0.25</v>
      </c>
      <c r="AB66" s="559">
        <v>0.2</v>
      </c>
      <c r="AC66" s="559">
        <v>0.5</v>
      </c>
      <c r="AD66" s="559"/>
      <c r="AE66" s="559">
        <v>0.75</v>
      </c>
      <c r="AF66" s="559"/>
      <c r="AG66" s="559">
        <v>1</v>
      </c>
      <c r="AH66" s="560"/>
      <c r="AI66" s="561">
        <v>1</v>
      </c>
      <c r="AJ66" s="562">
        <v>0.2</v>
      </c>
      <c r="AK66" s="131" t="s">
        <v>503</v>
      </c>
      <c r="AL66" s="563" t="s">
        <v>384</v>
      </c>
    </row>
    <row r="67" spans="1:38" ht="15.75">
      <c r="A67" s="401"/>
      <c r="B67" s="394"/>
      <c r="C67" s="400" t="s">
        <v>385</v>
      </c>
      <c r="D67" s="399"/>
      <c r="E67" s="399"/>
      <c r="F67" s="399"/>
      <c r="G67" s="399"/>
      <c r="H67" s="399"/>
      <c r="I67" s="399"/>
      <c r="J67" s="399"/>
      <c r="K67" s="398"/>
      <c r="L67" s="398"/>
      <c r="M67" s="398"/>
      <c r="N67" s="398"/>
      <c r="O67" s="398"/>
      <c r="P67" s="397"/>
      <c r="Q67" s="397"/>
      <c r="R67" s="397"/>
      <c r="S67" s="393"/>
      <c r="T67" s="394"/>
      <c r="U67" s="394"/>
      <c r="V67" s="394"/>
      <c r="W67" s="396"/>
      <c r="X67" s="395"/>
      <c r="Y67" s="395"/>
      <c r="Z67" s="396"/>
      <c r="AA67" s="396"/>
      <c r="AB67" s="396"/>
      <c r="AC67" s="395"/>
      <c r="AD67" s="395"/>
      <c r="AE67" s="395"/>
      <c r="AF67" s="395"/>
      <c r="AG67" s="395"/>
      <c r="AH67" s="395"/>
      <c r="AI67" s="395"/>
      <c r="AJ67" s="395"/>
      <c r="AK67" s="394"/>
      <c r="AL67" s="393"/>
    </row>
    <row r="68" spans="1:38" ht="268.5" customHeight="1">
      <c r="A68" s="401"/>
      <c r="B68" s="394"/>
      <c r="C68" s="400"/>
      <c r="D68" s="399"/>
      <c r="E68" s="399"/>
      <c r="F68" s="399"/>
      <c r="G68" s="399"/>
      <c r="H68" s="399"/>
      <c r="I68" s="399"/>
      <c r="J68" s="399"/>
      <c r="K68" s="398"/>
      <c r="L68" s="398"/>
      <c r="M68" s="398"/>
      <c r="N68" s="398"/>
      <c r="O68" s="398"/>
      <c r="P68" s="397"/>
      <c r="Q68" s="397"/>
      <c r="R68" s="397"/>
      <c r="S68" s="393"/>
      <c r="T68" s="394"/>
      <c r="U68" s="394"/>
      <c r="V68" s="394"/>
      <c r="W68" s="396"/>
      <c r="X68" s="395"/>
      <c r="Y68" s="395"/>
      <c r="Z68" s="396"/>
      <c r="AA68" s="396"/>
      <c r="AB68" s="396"/>
      <c r="AC68" s="395"/>
      <c r="AD68" s="395"/>
      <c r="AE68" s="395"/>
      <c r="AF68" s="395"/>
      <c r="AG68" s="395"/>
      <c r="AH68" s="395"/>
      <c r="AI68" s="395"/>
      <c r="AJ68" s="395"/>
      <c r="AK68" s="394"/>
      <c r="AL68" s="393"/>
    </row>
    <row r="69" spans="1:38" ht="95.25" customHeight="1">
      <c r="A69" s="778" t="s">
        <v>499</v>
      </c>
      <c r="B69" s="779"/>
      <c r="C69" s="779"/>
      <c r="D69" s="779"/>
      <c r="E69" s="779"/>
      <c r="F69" s="779"/>
      <c r="G69" s="779"/>
      <c r="H69" s="779"/>
      <c r="I69" s="779"/>
      <c r="J69" s="779"/>
      <c r="K69" s="779"/>
      <c r="L69" s="779"/>
      <c r="M69" s="779"/>
      <c r="N69" s="779"/>
      <c r="O69" s="779"/>
      <c r="P69" s="779"/>
      <c r="Q69" s="779"/>
      <c r="R69" s="779"/>
      <c r="S69" s="779"/>
      <c r="T69" s="779"/>
      <c r="U69" s="394"/>
      <c r="V69" s="394"/>
      <c r="W69" s="396"/>
      <c r="X69" s="395"/>
      <c r="Y69" s="395"/>
      <c r="Z69" s="396"/>
      <c r="AA69" s="396"/>
      <c r="AB69" s="396"/>
      <c r="AC69" s="395"/>
      <c r="AD69" s="395"/>
      <c r="AE69" s="395"/>
      <c r="AF69" s="395"/>
      <c r="AG69" s="395"/>
      <c r="AH69" s="395"/>
      <c r="AI69" s="395"/>
      <c r="AJ69" s="395"/>
      <c r="AK69" s="394"/>
      <c r="AL69" s="393"/>
    </row>
    <row r="70" spans="1:38" s="213" customFormat="1" ht="6.75" customHeight="1">
      <c r="A70" s="392"/>
      <c r="B70" s="392"/>
      <c r="C70" s="392"/>
      <c r="D70" s="392"/>
      <c r="E70" s="392"/>
      <c r="F70" s="392"/>
      <c r="G70" s="392"/>
      <c r="H70" s="392"/>
      <c r="I70" s="392"/>
      <c r="J70" s="392"/>
      <c r="K70" s="391"/>
      <c r="L70" s="391"/>
      <c r="M70" s="391"/>
      <c r="N70" s="390"/>
      <c r="O70" s="390"/>
      <c r="P70" s="388"/>
      <c r="Q70" s="388"/>
      <c r="R70" s="388"/>
      <c r="S70" s="389"/>
      <c r="T70" s="388"/>
      <c r="U70" s="388"/>
      <c r="V70" s="214"/>
      <c r="W70" s="214"/>
      <c r="X70" s="214"/>
      <c r="Y70" s="214"/>
      <c r="Z70" s="214"/>
      <c r="AA70" s="214"/>
      <c r="AB70" s="214"/>
      <c r="AC70" s="214"/>
      <c r="AD70" s="214"/>
      <c r="AE70" s="214"/>
      <c r="AF70" s="214"/>
      <c r="AG70" s="214"/>
      <c r="AH70" s="214"/>
      <c r="AI70" s="214"/>
      <c r="AJ70" s="214"/>
      <c r="AK70" s="214"/>
      <c r="AL70" s="214"/>
    </row>
    <row r="71" spans="1:38" s="213" customFormat="1" ht="39.75" customHeight="1">
      <c r="A71" s="387"/>
      <c r="B71" s="380" t="s">
        <v>386</v>
      </c>
      <c r="C71" s="386" t="s">
        <v>11</v>
      </c>
      <c r="D71" s="385" t="s">
        <v>387</v>
      </c>
      <c r="E71" s="385" t="s">
        <v>388</v>
      </c>
      <c r="F71" s="384" t="s">
        <v>16</v>
      </c>
      <c r="G71" s="384" t="s">
        <v>0</v>
      </c>
      <c r="H71" s="384" t="s">
        <v>1</v>
      </c>
      <c r="I71" s="384" t="s">
        <v>2</v>
      </c>
      <c r="J71" s="780" t="s">
        <v>3</v>
      </c>
      <c r="K71" s="781"/>
      <c r="L71" s="782" t="s">
        <v>15</v>
      </c>
      <c r="M71" s="783"/>
      <c r="N71" s="380" t="s">
        <v>389</v>
      </c>
      <c r="O71" s="784" t="s">
        <v>390</v>
      </c>
      <c r="P71" s="784"/>
      <c r="Q71" s="784"/>
      <c r="R71" s="782" t="s">
        <v>473</v>
      </c>
      <c r="S71" s="785"/>
      <c r="T71" s="783"/>
      <c r="V71" s="762"/>
      <c r="W71" s="762"/>
      <c r="X71" s="762"/>
      <c r="Y71" s="762"/>
      <c r="Z71" s="299"/>
      <c r="AA71" s="299"/>
      <c r="AB71" s="214"/>
      <c r="AC71" s="214"/>
      <c r="AD71" s="214"/>
      <c r="AE71" s="214"/>
      <c r="AF71" s="214"/>
      <c r="AG71" s="214"/>
      <c r="AH71" s="214"/>
      <c r="AI71" s="214"/>
      <c r="AJ71" s="214"/>
      <c r="AK71" s="214"/>
      <c r="AL71" s="214"/>
    </row>
    <row r="72" spans="1:38" s="213" customFormat="1" ht="27.75" customHeight="1">
      <c r="A72" s="383"/>
      <c r="B72" s="382">
        <v>1</v>
      </c>
      <c r="C72" s="381">
        <v>1.4</v>
      </c>
      <c r="D72" s="380" t="s">
        <v>249</v>
      </c>
      <c r="E72" s="380" t="s">
        <v>122</v>
      </c>
      <c r="F72" s="380">
        <v>5</v>
      </c>
      <c r="G72" s="380" t="s">
        <v>54</v>
      </c>
      <c r="H72" s="380">
        <v>2</v>
      </c>
      <c r="I72" s="380">
        <v>2.5</v>
      </c>
      <c r="J72" s="782" t="s">
        <v>53</v>
      </c>
      <c r="K72" s="783"/>
      <c r="L72" s="782" t="s">
        <v>391</v>
      </c>
      <c r="M72" s="783"/>
      <c r="N72" s="380" t="s">
        <v>21</v>
      </c>
      <c r="O72" s="782" t="s">
        <v>392</v>
      </c>
      <c r="P72" s="785"/>
      <c r="Q72" s="783"/>
      <c r="R72" s="782" t="s">
        <v>472</v>
      </c>
      <c r="S72" s="785"/>
      <c r="T72" s="783"/>
      <c r="V72" s="762"/>
      <c r="W72" s="762"/>
      <c r="X72" s="762"/>
      <c r="Y72" s="762"/>
      <c r="Z72" s="375"/>
      <c r="AA72" s="299"/>
      <c r="AB72" s="214"/>
      <c r="AC72" s="214"/>
      <c r="AD72" s="214"/>
      <c r="AE72" s="214"/>
      <c r="AF72" s="214"/>
      <c r="AG72" s="214"/>
      <c r="AH72" s="214"/>
      <c r="AI72" s="214"/>
      <c r="AJ72" s="214"/>
      <c r="AK72" s="214"/>
      <c r="AL72" s="214"/>
    </row>
    <row r="73" spans="1:38" s="213" customFormat="1" ht="7.5" customHeight="1" thickBot="1">
      <c r="A73" s="379"/>
      <c r="B73" s="255"/>
      <c r="C73" s="255"/>
      <c r="D73" s="378"/>
      <c r="E73" s="377"/>
      <c r="F73" s="299"/>
      <c r="G73" s="299"/>
      <c r="H73" s="299"/>
      <c r="I73" s="299"/>
      <c r="J73" s="299"/>
      <c r="K73" s="299"/>
      <c r="L73" s="299"/>
      <c r="M73" s="299"/>
      <c r="N73" s="299"/>
      <c r="O73" s="299"/>
      <c r="P73" s="299"/>
      <c r="Q73" s="299"/>
      <c r="R73" s="299"/>
      <c r="S73" s="299"/>
      <c r="T73" s="299"/>
      <c r="U73" s="299"/>
      <c r="V73" s="299"/>
      <c r="W73" s="299"/>
      <c r="X73" s="299"/>
      <c r="Y73" s="299"/>
      <c r="Z73" s="375"/>
      <c r="AA73" s="299"/>
      <c r="AB73" s="214"/>
      <c r="AC73" s="214"/>
      <c r="AD73" s="214"/>
      <c r="AE73" s="214"/>
      <c r="AF73" s="214"/>
      <c r="AG73" s="214"/>
      <c r="AH73" s="214"/>
      <c r="AI73" s="214"/>
      <c r="AJ73" s="214"/>
      <c r="AK73" s="214"/>
      <c r="AL73" s="214"/>
    </row>
    <row r="74" spans="1:38" s="213" customFormat="1" ht="51.75" customHeight="1">
      <c r="A74" s="786" t="s">
        <v>393</v>
      </c>
      <c r="B74" s="787"/>
      <c r="C74" s="787"/>
      <c r="D74" s="376">
        <v>1</v>
      </c>
      <c r="E74" s="788" t="s">
        <v>77</v>
      </c>
      <c r="F74" s="788"/>
      <c r="G74" s="788"/>
      <c r="H74" s="788"/>
      <c r="I74" s="788"/>
      <c r="J74" s="788"/>
      <c r="K74" s="788"/>
      <c r="L74" s="788"/>
      <c r="M74" s="788"/>
      <c r="N74" s="788"/>
      <c r="O74" s="788"/>
      <c r="P74" s="788"/>
      <c r="Q74" s="789"/>
      <c r="R74" s="321"/>
      <c r="S74" s="299"/>
      <c r="T74" s="299"/>
      <c r="U74" s="299"/>
      <c r="V74" s="299"/>
      <c r="W74" s="299"/>
      <c r="X74" s="299"/>
      <c r="Y74" s="299"/>
      <c r="Z74" s="375"/>
      <c r="AA74" s="299"/>
      <c r="AB74" s="214"/>
      <c r="AC74" s="214"/>
      <c r="AD74" s="214"/>
      <c r="AE74" s="214"/>
      <c r="AF74" s="214"/>
      <c r="AG74" s="214"/>
      <c r="AH74" s="214"/>
      <c r="AI74" s="214"/>
      <c r="AJ74" s="214"/>
      <c r="AK74" s="214"/>
      <c r="AL74" s="214"/>
    </row>
    <row r="75" spans="1:38" s="213" customFormat="1" ht="11.25" customHeight="1" thickBot="1">
      <c r="A75" s="256"/>
      <c r="B75" s="255"/>
      <c r="C75" s="254"/>
      <c r="D75" s="253"/>
      <c r="E75" s="260"/>
      <c r="F75" s="260"/>
      <c r="G75" s="260"/>
      <c r="H75" s="260"/>
      <c r="I75" s="260"/>
      <c r="J75" s="260"/>
      <c r="K75" s="260"/>
      <c r="L75" s="299"/>
      <c r="M75" s="299"/>
      <c r="N75" s="299"/>
      <c r="O75" s="299"/>
      <c r="P75" s="299"/>
      <c r="Q75" s="298"/>
      <c r="R75" s="299"/>
      <c r="S75" s="299"/>
      <c r="T75" s="299"/>
      <c r="U75" s="299"/>
      <c r="V75" s="299"/>
      <c r="W75" s="299"/>
      <c r="X75" s="299"/>
      <c r="Y75" s="299"/>
      <c r="Z75" s="375"/>
      <c r="AA75" s="299"/>
      <c r="AB75" s="214"/>
      <c r="AC75" s="214"/>
      <c r="AD75" s="214"/>
      <c r="AE75" s="214"/>
      <c r="AF75" s="214"/>
      <c r="AG75" s="214"/>
      <c r="AH75" s="214"/>
      <c r="AI75" s="214"/>
      <c r="AJ75" s="214"/>
      <c r="AK75" s="214"/>
      <c r="AL75" s="214"/>
    </row>
    <row r="76" spans="1:38" s="213" customFormat="1" ht="39" customHeight="1">
      <c r="A76" s="790" t="s">
        <v>394</v>
      </c>
      <c r="B76" s="791"/>
      <c r="C76" s="792"/>
      <c r="D76" s="796" t="s">
        <v>395</v>
      </c>
      <c r="E76" s="763" t="s">
        <v>396</v>
      </c>
      <c r="F76" s="763"/>
      <c r="G76" s="763"/>
      <c r="H76" s="763"/>
      <c r="I76" s="763"/>
      <c r="J76" s="763"/>
      <c r="K76" s="763"/>
      <c r="L76" s="763"/>
      <c r="M76" s="798" t="s">
        <v>397</v>
      </c>
      <c r="N76" s="799"/>
      <c r="O76" s="799"/>
      <c r="P76" s="799"/>
      <c r="Q76" s="799"/>
      <c r="R76" s="800" t="s">
        <v>471</v>
      </c>
      <c r="S76" s="801"/>
      <c r="T76" s="369"/>
      <c r="U76" s="369"/>
      <c r="V76" s="369"/>
      <c r="W76" s="369"/>
      <c r="X76" s="762"/>
      <c r="Y76" s="762"/>
      <c r="Z76" s="762"/>
      <c r="AA76" s="762"/>
      <c r="AB76" s="214"/>
      <c r="AC76" s="214"/>
      <c r="AD76" s="214"/>
      <c r="AE76" s="214"/>
      <c r="AF76" s="214"/>
      <c r="AG76" s="214"/>
      <c r="AH76" s="214"/>
      <c r="AI76" s="214"/>
      <c r="AJ76" s="214"/>
      <c r="AK76" s="214"/>
      <c r="AL76" s="214"/>
    </row>
    <row r="77" spans="1:38" s="213" customFormat="1" ht="39" customHeight="1">
      <c r="A77" s="793"/>
      <c r="B77" s="794"/>
      <c r="C77" s="795"/>
      <c r="D77" s="797"/>
      <c r="E77" s="763" t="s">
        <v>398</v>
      </c>
      <c r="F77" s="763"/>
      <c r="G77" s="764" t="s">
        <v>399</v>
      </c>
      <c r="H77" s="764"/>
      <c r="I77" s="764" t="s">
        <v>400</v>
      </c>
      <c r="J77" s="764"/>
      <c r="K77" s="374" t="s">
        <v>401</v>
      </c>
      <c r="L77" s="373" t="s">
        <v>402</v>
      </c>
      <c r="M77" s="373" t="s">
        <v>398</v>
      </c>
      <c r="N77" s="373" t="s">
        <v>399</v>
      </c>
      <c r="O77" s="373" t="s">
        <v>400</v>
      </c>
      <c r="P77" s="373" t="s">
        <v>401</v>
      </c>
      <c r="Q77" s="372" t="s">
        <v>403</v>
      </c>
      <c r="R77" s="765"/>
      <c r="S77" s="766"/>
      <c r="T77" s="369"/>
      <c r="U77" s="369"/>
      <c r="V77" s="369"/>
      <c r="W77" s="369"/>
      <c r="X77" s="762"/>
      <c r="Y77" s="762"/>
      <c r="Z77" s="762"/>
      <c r="AA77" s="762"/>
      <c r="AB77" s="214"/>
      <c r="AC77" s="214"/>
      <c r="AD77" s="214"/>
      <c r="AE77" s="214"/>
      <c r="AF77" s="214"/>
      <c r="AG77" s="214"/>
      <c r="AH77" s="214"/>
      <c r="AI77" s="214"/>
      <c r="AJ77" s="214"/>
      <c r="AK77" s="214"/>
      <c r="AL77" s="214"/>
    </row>
    <row r="78" spans="1:38" s="213" customFormat="1" ht="33" customHeight="1">
      <c r="A78" s="802" t="s">
        <v>404</v>
      </c>
      <c r="B78" s="803"/>
      <c r="C78" s="804"/>
      <c r="D78" s="320">
        <v>1000</v>
      </c>
      <c r="E78" s="805">
        <v>0</v>
      </c>
      <c r="F78" s="805"/>
      <c r="G78" s="805">
        <v>0</v>
      </c>
      <c r="H78" s="805"/>
      <c r="I78" s="805">
        <v>0</v>
      </c>
      <c r="J78" s="805"/>
      <c r="K78" s="272">
        <v>0</v>
      </c>
      <c r="L78" s="282">
        <f t="shared" ref="L78:L93" si="2">E78+G78+I78+K78</f>
        <v>0</v>
      </c>
      <c r="M78" s="282">
        <v>0</v>
      </c>
      <c r="N78" s="282"/>
      <c r="O78" s="282"/>
      <c r="P78" s="328"/>
      <c r="Q78" s="328">
        <f>SUM(M78:P78)</f>
        <v>0</v>
      </c>
      <c r="R78" s="806" t="e">
        <f t="shared" ref="R78:R94" si="3">Q78/L78</f>
        <v>#DIV/0!</v>
      </c>
      <c r="S78" s="807"/>
      <c r="T78" s="369"/>
      <c r="U78" s="369"/>
      <c r="V78" s="369"/>
      <c r="W78" s="369"/>
      <c r="X78" s="762"/>
      <c r="Y78" s="762"/>
      <c r="Z78" s="762"/>
      <c r="AA78" s="762"/>
      <c r="AB78" s="214"/>
      <c r="AC78" s="214"/>
      <c r="AD78" s="214"/>
      <c r="AE78" s="214"/>
      <c r="AF78" s="214"/>
      <c r="AG78" s="214"/>
      <c r="AH78" s="214"/>
      <c r="AI78" s="214"/>
      <c r="AJ78" s="214"/>
      <c r="AK78" s="214"/>
      <c r="AL78" s="214"/>
    </row>
    <row r="79" spans="1:38" s="213" customFormat="1" ht="33" customHeight="1">
      <c r="A79" s="802"/>
      <c r="B79" s="803"/>
      <c r="C79" s="804"/>
      <c r="D79" s="319">
        <v>2000</v>
      </c>
      <c r="E79" s="808">
        <v>94037</v>
      </c>
      <c r="F79" s="808"/>
      <c r="G79" s="809">
        <v>94037</v>
      </c>
      <c r="H79" s="809"/>
      <c r="I79" s="809">
        <v>94037</v>
      </c>
      <c r="J79" s="809"/>
      <c r="K79" s="167">
        <v>94037</v>
      </c>
      <c r="L79" s="282">
        <f t="shared" si="2"/>
        <v>376148</v>
      </c>
      <c r="M79" s="288">
        <v>62400</v>
      </c>
      <c r="N79" s="288"/>
      <c r="O79" s="288"/>
      <c r="P79" s="287"/>
      <c r="Q79" s="287">
        <f>SUM(M79:P79)</f>
        <v>62400</v>
      </c>
      <c r="R79" s="806">
        <f t="shared" si="3"/>
        <v>0.16589214883503303</v>
      </c>
      <c r="S79" s="807"/>
      <c r="T79" s="369"/>
      <c r="U79" s="369"/>
      <c r="V79" s="369"/>
      <c r="W79" s="369"/>
      <c r="X79" s="762"/>
      <c r="Y79" s="762"/>
      <c r="Z79" s="255"/>
      <c r="AA79" s="299"/>
      <c r="AB79" s="214"/>
      <c r="AC79" s="214"/>
      <c r="AD79" s="214"/>
      <c r="AE79" s="214"/>
      <c r="AF79" s="214"/>
      <c r="AG79" s="214"/>
      <c r="AH79" s="214"/>
      <c r="AI79" s="214"/>
      <c r="AJ79" s="214"/>
      <c r="AK79" s="214"/>
      <c r="AL79" s="214"/>
    </row>
    <row r="80" spans="1:38" s="213" customFormat="1" ht="33" customHeight="1">
      <c r="A80" s="802"/>
      <c r="B80" s="803"/>
      <c r="C80" s="804"/>
      <c r="D80" s="318">
        <v>3000</v>
      </c>
      <c r="E80" s="810">
        <v>380767</v>
      </c>
      <c r="F80" s="811"/>
      <c r="G80" s="812">
        <v>374915</v>
      </c>
      <c r="H80" s="813"/>
      <c r="I80" s="812">
        <v>280767</v>
      </c>
      <c r="J80" s="813"/>
      <c r="K80" s="167">
        <v>285100</v>
      </c>
      <c r="L80" s="282">
        <f t="shared" si="2"/>
        <v>1321549</v>
      </c>
      <c r="M80" s="288">
        <v>255210</v>
      </c>
      <c r="N80" s="288"/>
      <c r="O80" s="288"/>
      <c r="P80" s="287"/>
      <c r="Q80" s="287">
        <f>SUM(M80:P80)</f>
        <v>255210</v>
      </c>
      <c r="R80" s="806">
        <f t="shared" si="3"/>
        <v>0.19311429239475797</v>
      </c>
      <c r="S80" s="807"/>
      <c r="T80" s="369"/>
      <c r="U80" s="369"/>
      <c r="V80" s="369"/>
      <c r="W80" s="369"/>
      <c r="X80" s="299"/>
      <c r="Y80" s="299"/>
      <c r="Z80" s="255"/>
      <c r="AA80" s="299"/>
      <c r="AB80" s="214"/>
      <c r="AC80" s="214"/>
      <c r="AD80" s="214"/>
      <c r="AE80" s="214"/>
      <c r="AF80" s="214"/>
      <c r="AG80" s="214"/>
      <c r="AH80" s="214"/>
      <c r="AI80" s="214"/>
      <c r="AJ80" s="214"/>
      <c r="AK80" s="214"/>
      <c r="AL80" s="214"/>
    </row>
    <row r="81" spans="1:38" s="213" customFormat="1" ht="32.25" customHeight="1">
      <c r="A81" s="802"/>
      <c r="B81" s="803"/>
      <c r="C81" s="804"/>
      <c r="D81" s="371" t="s">
        <v>405</v>
      </c>
      <c r="E81" s="814">
        <f>E78+E79+E80</f>
        <v>474804</v>
      </c>
      <c r="F81" s="814"/>
      <c r="G81" s="814">
        <f>G78+G79+G80</f>
        <v>468952</v>
      </c>
      <c r="H81" s="814"/>
      <c r="I81" s="814">
        <f>I78+I79+I80</f>
        <v>374804</v>
      </c>
      <c r="J81" s="814"/>
      <c r="K81" s="367">
        <f>SUM(K78:K80)</f>
        <v>379137</v>
      </c>
      <c r="L81" s="370">
        <f t="shared" si="2"/>
        <v>1697697</v>
      </c>
      <c r="M81" s="367">
        <f>SUM(M78:M80)</f>
        <v>317610</v>
      </c>
      <c r="N81" s="367">
        <f>SUM(N78:N80)</f>
        <v>0</v>
      </c>
      <c r="O81" s="367">
        <f>SUM(O78:O80)</f>
        <v>0</v>
      </c>
      <c r="P81" s="367">
        <f>SUM(P78:P80)</f>
        <v>0</v>
      </c>
      <c r="Q81" s="366">
        <f>SUM(Q78:Q80)</f>
        <v>317610</v>
      </c>
      <c r="R81" s="815">
        <f t="shared" si="3"/>
        <v>0.18708285400751723</v>
      </c>
      <c r="S81" s="816"/>
      <c r="T81" s="369"/>
      <c r="U81" s="369"/>
      <c r="V81" s="369"/>
      <c r="W81" s="369"/>
      <c r="X81" s="299"/>
      <c r="Y81" s="299"/>
      <c r="Z81" s="215"/>
      <c r="AA81" s="215"/>
      <c r="AB81" s="214"/>
      <c r="AC81" s="214"/>
      <c r="AD81" s="214"/>
      <c r="AE81" s="214"/>
      <c r="AF81" s="214"/>
      <c r="AG81" s="214"/>
      <c r="AH81" s="214"/>
      <c r="AI81" s="214"/>
      <c r="AJ81" s="214"/>
      <c r="AK81" s="214"/>
      <c r="AL81" s="214"/>
    </row>
    <row r="82" spans="1:38" s="213" customFormat="1" ht="32.25" customHeight="1">
      <c r="A82" s="821" t="s">
        <v>406</v>
      </c>
      <c r="B82" s="822"/>
      <c r="C82" s="822"/>
      <c r="D82" s="313">
        <v>1000</v>
      </c>
      <c r="E82" s="805">
        <v>0</v>
      </c>
      <c r="F82" s="805"/>
      <c r="G82" s="805">
        <v>0</v>
      </c>
      <c r="H82" s="805"/>
      <c r="I82" s="805">
        <v>0</v>
      </c>
      <c r="J82" s="805"/>
      <c r="K82" s="272">
        <v>0</v>
      </c>
      <c r="L82" s="288">
        <f t="shared" si="2"/>
        <v>0</v>
      </c>
      <c r="M82" s="272">
        <v>0</v>
      </c>
      <c r="N82" s="272"/>
      <c r="O82" s="272"/>
      <c r="P82" s="271"/>
      <c r="Q82" s="287">
        <f>SUM(M82:P82)</f>
        <v>0</v>
      </c>
      <c r="R82" s="806" t="e">
        <f t="shared" si="3"/>
        <v>#DIV/0!</v>
      </c>
      <c r="S82" s="807"/>
      <c r="T82" s="215"/>
      <c r="U82" s="215"/>
      <c r="V82" s="215"/>
      <c r="W82" s="215"/>
      <c r="X82" s="310"/>
      <c r="Y82" s="309"/>
      <c r="Z82" s="215"/>
      <c r="AA82" s="215"/>
      <c r="AB82" s="214"/>
      <c r="AC82" s="214"/>
      <c r="AD82" s="214"/>
      <c r="AE82" s="214"/>
      <c r="AF82" s="214"/>
      <c r="AG82" s="214"/>
      <c r="AH82" s="214"/>
      <c r="AI82" s="214"/>
      <c r="AJ82" s="214"/>
      <c r="AK82" s="214"/>
      <c r="AL82" s="214"/>
    </row>
    <row r="83" spans="1:38" s="213" customFormat="1" ht="33.75" customHeight="1">
      <c r="A83" s="823"/>
      <c r="B83" s="824"/>
      <c r="C83" s="824"/>
      <c r="D83" s="313">
        <v>2000</v>
      </c>
      <c r="E83" s="805">
        <v>0</v>
      </c>
      <c r="F83" s="805"/>
      <c r="G83" s="805">
        <v>0</v>
      </c>
      <c r="H83" s="805"/>
      <c r="I83" s="805">
        <v>0</v>
      </c>
      <c r="J83" s="805"/>
      <c r="K83" s="272">
        <v>0</v>
      </c>
      <c r="L83" s="288">
        <f t="shared" si="2"/>
        <v>0</v>
      </c>
      <c r="M83" s="272">
        <v>0</v>
      </c>
      <c r="N83" s="272"/>
      <c r="O83" s="272"/>
      <c r="P83" s="271"/>
      <c r="Q83" s="287">
        <f>SUM(M83:P83)</f>
        <v>0</v>
      </c>
      <c r="R83" s="806" t="e">
        <f t="shared" si="3"/>
        <v>#DIV/0!</v>
      </c>
      <c r="S83" s="807"/>
      <c r="T83" s="215"/>
      <c r="U83" s="215"/>
      <c r="V83" s="215"/>
      <c r="W83" s="215"/>
      <c r="X83" s="310"/>
      <c r="Y83" s="309"/>
      <c r="Z83" s="215"/>
      <c r="AA83" s="215"/>
      <c r="AB83" s="214"/>
      <c r="AC83" s="214"/>
      <c r="AD83" s="214"/>
      <c r="AE83" s="214"/>
      <c r="AF83" s="214"/>
      <c r="AG83" s="214"/>
      <c r="AH83" s="214"/>
      <c r="AI83" s="214"/>
      <c r="AJ83" s="214"/>
      <c r="AK83" s="214"/>
      <c r="AL83" s="214"/>
    </row>
    <row r="84" spans="1:38" s="213" customFormat="1" ht="33.75" customHeight="1">
      <c r="A84" s="823"/>
      <c r="B84" s="824"/>
      <c r="C84" s="824"/>
      <c r="D84" s="313">
        <v>3000</v>
      </c>
      <c r="E84" s="805">
        <v>0</v>
      </c>
      <c r="F84" s="805"/>
      <c r="G84" s="805">
        <v>0</v>
      </c>
      <c r="H84" s="805"/>
      <c r="I84" s="805">
        <v>0</v>
      </c>
      <c r="J84" s="805"/>
      <c r="K84" s="272">
        <v>0</v>
      </c>
      <c r="L84" s="288">
        <f t="shared" si="2"/>
        <v>0</v>
      </c>
      <c r="M84" s="272">
        <v>0</v>
      </c>
      <c r="N84" s="272"/>
      <c r="O84" s="272"/>
      <c r="P84" s="271"/>
      <c r="Q84" s="287">
        <f>M84+N84+O84+P84</f>
        <v>0</v>
      </c>
      <c r="R84" s="806" t="e">
        <f t="shared" si="3"/>
        <v>#DIV/0!</v>
      </c>
      <c r="S84" s="807"/>
      <c r="T84" s="215"/>
      <c r="U84" s="215"/>
      <c r="V84" s="215"/>
      <c r="W84" s="215"/>
      <c r="X84" s="310"/>
      <c r="Y84" s="309"/>
      <c r="Z84" s="215"/>
      <c r="AA84" s="215"/>
      <c r="AB84" s="214"/>
      <c r="AC84" s="214"/>
      <c r="AD84" s="214"/>
      <c r="AE84" s="214"/>
      <c r="AF84" s="214"/>
      <c r="AG84" s="214"/>
      <c r="AH84" s="214"/>
      <c r="AI84" s="214"/>
      <c r="AJ84" s="214"/>
      <c r="AK84" s="214"/>
      <c r="AL84" s="214"/>
    </row>
    <row r="85" spans="1:38" s="213" customFormat="1" ht="33.75" customHeight="1">
      <c r="A85" s="823"/>
      <c r="B85" s="824"/>
      <c r="C85" s="824"/>
      <c r="D85" s="313">
        <v>4000</v>
      </c>
      <c r="E85" s="805">
        <v>0</v>
      </c>
      <c r="F85" s="805"/>
      <c r="G85" s="805">
        <v>0</v>
      </c>
      <c r="H85" s="805"/>
      <c r="I85" s="805">
        <v>0</v>
      </c>
      <c r="J85" s="805"/>
      <c r="K85" s="272">
        <v>0</v>
      </c>
      <c r="L85" s="288">
        <f t="shared" si="2"/>
        <v>0</v>
      </c>
      <c r="M85" s="272">
        <v>0</v>
      </c>
      <c r="N85" s="272"/>
      <c r="O85" s="272"/>
      <c r="P85" s="271"/>
      <c r="Q85" s="287">
        <f>M85+N85+O85+P85</f>
        <v>0</v>
      </c>
      <c r="R85" s="806" t="e">
        <f t="shared" si="3"/>
        <v>#DIV/0!</v>
      </c>
      <c r="S85" s="807"/>
      <c r="T85" s="215"/>
      <c r="U85" s="215"/>
      <c r="V85" s="215"/>
      <c r="W85" s="215"/>
      <c r="X85" s="310"/>
      <c r="Y85" s="309"/>
      <c r="Z85" s="215"/>
      <c r="AA85" s="215"/>
      <c r="AB85" s="214"/>
      <c r="AC85" s="214"/>
      <c r="AD85" s="214"/>
      <c r="AE85" s="214"/>
      <c r="AF85" s="214"/>
      <c r="AG85" s="214"/>
      <c r="AH85" s="214"/>
      <c r="AI85" s="214"/>
      <c r="AJ85" s="214"/>
      <c r="AK85" s="214"/>
      <c r="AL85" s="214"/>
    </row>
    <row r="86" spans="1:38" s="213" customFormat="1" ht="38.25" hidden="1" customHeight="1">
      <c r="A86" s="823"/>
      <c r="B86" s="824"/>
      <c r="C86" s="824"/>
      <c r="D86" s="313">
        <v>5000</v>
      </c>
      <c r="E86" s="805"/>
      <c r="F86" s="805"/>
      <c r="G86" s="827"/>
      <c r="H86" s="828"/>
      <c r="I86" s="829"/>
      <c r="J86" s="830"/>
      <c r="K86" s="312"/>
      <c r="L86" s="288">
        <f t="shared" si="2"/>
        <v>0</v>
      </c>
      <c r="M86" s="272"/>
      <c r="N86" s="272"/>
      <c r="O86" s="272"/>
      <c r="P86" s="271"/>
      <c r="Q86" s="287">
        <f t="shared" ref="Q86:Q92" si="4">SUM(M86:P86)</f>
        <v>0</v>
      </c>
      <c r="R86" s="806" t="e">
        <f t="shared" si="3"/>
        <v>#DIV/0!</v>
      </c>
      <c r="S86" s="807"/>
      <c r="T86" s="215"/>
      <c r="U86" s="215"/>
      <c r="V86" s="215"/>
      <c r="W86" s="215"/>
      <c r="X86" s="310"/>
      <c r="Y86" s="309"/>
      <c r="Z86" s="215"/>
      <c r="AA86" s="215"/>
      <c r="AB86" s="214"/>
      <c r="AC86" s="214"/>
      <c r="AD86" s="214"/>
      <c r="AE86" s="214"/>
      <c r="AF86" s="214"/>
      <c r="AG86" s="214"/>
      <c r="AH86" s="214"/>
      <c r="AI86" s="214"/>
      <c r="AJ86" s="214"/>
      <c r="AK86" s="214"/>
      <c r="AL86" s="214"/>
    </row>
    <row r="87" spans="1:38" s="213" customFormat="1" ht="38.25" customHeight="1">
      <c r="A87" s="825"/>
      <c r="B87" s="826"/>
      <c r="C87" s="826"/>
      <c r="D87" s="368" t="s">
        <v>405</v>
      </c>
      <c r="E87" s="817">
        <f>E82+E83+E84+E85+E86</f>
        <v>0</v>
      </c>
      <c r="F87" s="818"/>
      <c r="G87" s="817">
        <f>G82+G83+G84+G85+G86</f>
        <v>0</v>
      </c>
      <c r="H87" s="818"/>
      <c r="I87" s="819">
        <f>SUM(I82:J86)</f>
        <v>0</v>
      </c>
      <c r="J87" s="820"/>
      <c r="K87" s="367">
        <f>SUM(K82:K86)</f>
        <v>0</v>
      </c>
      <c r="L87" s="367">
        <f t="shared" si="2"/>
        <v>0</v>
      </c>
      <c r="M87" s="367">
        <f>M82+M83+M84+M85+M86</f>
        <v>0</v>
      </c>
      <c r="N87" s="367">
        <f>N82+N83+N84+N85+N86</f>
        <v>0</v>
      </c>
      <c r="O87" s="367">
        <f>SUM(O82:O86)</f>
        <v>0</v>
      </c>
      <c r="P87" s="367">
        <f>SUM(P82:P86)</f>
        <v>0</v>
      </c>
      <c r="Q87" s="366">
        <f t="shared" si="4"/>
        <v>0</v>
      </c>
      <c r="R87" s="806" t="e">
        <f t="shared" si="3"/>
        <v>#DIV/0!</v>
      </c>
      <c r="S87" s="807"/>
      <c r="T87" s="215"/>
      <c r="U87" s="215"/>
      <c r="V87" s="215"/>
      <c r="W87" s="215"/>
      <c r="X87" s="310"/>
      <c r="Y87" s="309"/>
      <c r="Z87" s="215"/>
      <c r="AA87" s="215"/>
      <c r="AB87" s="214"/>
      <c r="AC87" s="214"/>
      <c r="AD87" s="214"/>
      <c r="AE87" s="214"/>
      <c r="AF87" s="214"/>
      <c r="AG87" s="214"/>
      <c r="AH87" s="214"/>
      <c r="AI87" s="214"/>
      <c r="AJ87" s="214"/>
      <c r="AK87" s="214"/>
      <c r="AL87" s="214"/>
    </row>
    <row r="88" spans="1:38" s="213" customFormat="1" ht="38.25" customHeight="1">
      <c r="A88" s="821" t="s">
        <v>69</v>
      </c>
      <c r="B88" s="822"/>
      <c r="C88" s="822"/>
      <c r="D88" s="313">
        <v>1000</v>
      </c>
      <c r="E88" s="805">
        <v>0</v>
      </c>
      <c r="F88" s="805"/>
      <c r="G88" s="805">
        <v>0</v>
      </c>
      <c r="H88" s="805"/>
      <c r="I88" s="805">
        <v>0</v>
      </c>
      <c r="J88" s="805"/>
      <c r="K88" s="272">
        <v>0</v>
      </c>
      <c r="L88" s="288">
        <f t="shared" si="2"/>
        <v>0</v>
      </c>
      <c r="M88" s="272">
        <v>0</v>
      </c>
      <c r="N88" s="272"/>
      <c r="O88" s="272"/>
      <c r="P88" s="271"/>
      <c r="Q88" s="287">
        <f t="shared" si="4"/>
        <v>0</v>
      </c>
      <c r="R88" s="806" t="e">
        <f t="shared" si="3"/>
        <v>#DIV/0!</v>
      </c>
      <c r="S88" s="807"/>
      <c r="T88" s="215"/>
      <c r="U88" s="215"/>
      <c r="V88" s="215"/>
      <c r="W88" s="215"/>
      <c r="X88" s="310"/>
      <c r="Y88" s="309"/>
      <c r="Z88" s="215"/>
      <c r="AA88" s="215"/>
      <c r="AB88" s="214"/>
      <c r="AC88" s="214"/>
      <c r="AD88" s="214"/>
      <c r="AE88" s="214"/>
      <c r="AF88" s="214"/>
      <c r="AG88" s="214"/>
      <c r="AH88" s="214"/>
      <c r="AI88" s="214"/>
      <c r="AJ88" s="214"/>
      <c r="AK88" s="214"/>
      <c r="AL88" s="214"/>
    </row>
    <row r="89" spans="1:38" s="213" customFormat="1" ht="38.25" customHeight="1">
      <c r="A89" s="823"/>
      <c r="B89" s="824"/>
      <c r="C89" s="824"/>
      <c r="D89" s="313">
        <v>2000</v>
      </c>
      <c r="E89" s="805">
        <v>0</v>
      </c>
      <c r="F89" s="805"/>
      <c r="G89" s="805">
        <v>0</v>
      </c>
      <c r="H89" s="805"/>
      <c r="I89" s="805">
        <v>0</v>
      </c>
      <c r="J89" s="805"/>
      <c r="K89" s="272">
        <v>0</v>
      </c>
      <c r="L89" s="288">
        <f t="shared" si="2"/>
        <v>0</v>
      </c>
      <c r="M89" s="272">
        <v>0</v>
      </c>
      <c r="N89" s="272"/>
      <c r="O89" s="272"/>
      <c r="P89" s="271"/>
      <c r="Q89" s="287">
        <f t="shared" si="4"/>
        <v>0</v>
      </c>
      <c r="R89" s="806" t="e">
        <f t="shared" si="3"/>
        <v>#DIV/0!</v>
      </c>
      <c r="S89" s="807"/>
      <c r="T89" s="215"/>
      <c r="U89" s="215"/>
      <c r="V89" s="215"/>
      <c r="W89" s="215"/>
      <c r="X89" s="310"/>
      <c r="Y89" s="309"/>
      <c r="Z89" s="215"/>
      <c r="AA89" s="215"/>
      <c r="AB89" s="214"/>
      <c r="AC89" s="214"/>
      <c r="AD89" s="214"/>
      <c r="AE89" s="214"/>
      <c r="AF89" s="214"/>
      <c r="AG89" s="214"/>
      <c r="AH89" s="214"/>
      <c r="AI89" s="214"/>
      <c r="AJ89" s="214"/>
      <c r="AK89" s="214"/>
      <c r="AL89" s="214"/>
    </row>
    <row r="90" spans="1:38" s="213" customFormat="1" ht="38.25" customHeight="1">
      <c r="A90" s="823"/>
      <c r="B90" s="824"/>
      <c r="C90" s="824"/>
      <c r="D90" s="313">
        <v>3000</v>
      </c>
      <c r="E90" s="805">
        <v>0</v>
      </c>
      <c r="F90" s="805"/>
      <c r="G90" s="805">
        <v>0</v>
      </c>
      <c r="H90" s="805"/>
      <c r="I90" s="805">
        <v>0</v>
      </c>
      <c r="J90" s="805"/>
      <c r="K90" s="272">
        <v>0</v>
      </c>
      <c r="L90" s="288">
        <f t="shared" si="2"/>
        <v>0</v>
      </c>
      <c r="M90" s="272">
        <v>0</v>
      </c>
      <c r="N90" s="272"/>
      <c r="O90" s="272"/>
      <c r="P90" s="271"/>
      <c r="Q90" s="287">
        <f t="shared" si="4"/>
        <v>0</v>
      </c>
      <c r="R90" s="806" t="e">
        <f t="shared" si="3"/>
        <v>#DIV/0!</v>
      </c>
      <c r="S90" s="807"/>
      <c r="T90" s="215"/>
      <c r="U90" s="215"/>
      <c r="V90" s="215"/>
      <c r="W90" s="215"/>
      <c r="X90" s="310"/>
      <c r="Y90" s="309"/>
      <c r="Z90" s="215"/>
      <c r="AA90" s="215"/>
      <c r="AB90" s="214"/>
      <c r="AC90" s="214"/>
      <c r="AD90" s="214"/>
      <c r="AE90" s="214"/>
      <c r="AF90" s="214"/>
      <c r="AG90" s="214"/>
      <c r="AH90" s="214"/>
      <c r="AI90" s="214"/>
      <c r="AJ90" s="214"/>
      <c r="AK90" s="214"/>
      <c r="AL90" s="214"/>
    </row>
    <row r="91" spans="1:38" s="213" customFormat="1" ht="38.25" customHeight="1">
      <c r="A91" s="823"/>
      <c r="B91" s="824"/>
      <c r="C91" s="824"/>
      <c r="D91" s="313">
        <v>4000</v>
      </c>
      <c r="E91" s="805">
        <v>0</v>
      </c>
      <c r="F91" s="805"/>
      <c r="G91" s="805">
        <v>0</v>
      </c>
      <c r="H91" s="805"/>
      <c r="I91" s="805">
        <v>0</v>
      </c>
      <c r="J91" s="805"/>
      <c r="K91" s="272">
        <v>0</v>
      </c>
      <c r="L91" s="288">
        <f t="shared" si="2"/>
        <v>0</v>
      </c>
      <c r="M91" s="272">
        <v>0</v>
      </c>
      <c r="N91" s="272"/>
      <c r="O91" s="272"/>
      <c r="P91" s="271"/>
      <c r="Q91" s="287">
        <f t="shared" si="4"/>
        <v>0</v>
      </c>
      <c r="R91" s="806" t="e">
        <f t="shared" si="3"/>
        <v>#DIV/0!</v>
      </c>
      <c r="S91" s="807"/>
      <c r="T91" s="215"/>
      <c r="U91" s="215"/>
      <c r="V91" s="215"/>
      <c r="W91" s="215"/>
      <c r="X91" s="310"/>
      <c r="Y91" s="309"/>
      <c r="Z91" s="215"/>
      <c r="AA91" s="215"/>
      <c r="AB91" s="214"/>
      <c r="AC91" s="214"/>
      <c r="AD91" s="214"/>
      <c r="AE91" s="214"/>
      <c r="AF91" s="214"/>
      <c r="AG91" s="214"/>
      <c r="AH91" s="214"/>
      <c r="AI91" s="214"/>
      <c r="AJ91" s="214"/>
      <c r="AK91" s="214"/>
      <c r="AL91" s="214"/>
    </row>
    <row r="92" spans="1:38" s="213" customFormat="1" ht="38.25" hidden="1" customHeight="1">
      <c r="A92" s="823"/>
      <c r="B92" s="824"/>
      <c r="C92" s="824"/>
      <c r="D92" s="313">
        <v>5000</v>
      </c>
      <c r="E92" s="805"/>
      <c r="F92" s="805"/>
      <c r="G92" s="827"/>
      <c r="H92" s="828"/>
      <c r="I92" s="829"/>
      <c r="J92" s="830"/>
      <c r="K92" s="312"/>
      <c r="L92" s="288">
        <f t="shared" si="2"/>
        <v>0</v>
      </c>
      <c r="M92" s="272"/>
      <c r="N92" s="272"/>
      <c r="O92" s="272"/>
      <c r="P92" s="271"/>
      <c r="Q92" s="287">
        <f t="shared" si="4"/>
        <v>0</v>
      </c>
      <c r="R92" s="806" t="e">
        <f t="shared" si="3"/>
        <v>#DIV/0!</v>
      </c>
      <c r="S92" s="807"/>
      <c r="T92" s="215"/>
      <c r="U92" s="215"/>
      <c r="V92" s="215"/>
      <c r="W92" s="215"/>
      <c r="X92" s="310"/>
      <c r="Y92" s="309"/>
      <c r="Z92" s="215"/>
      <c r="AA92" s="215"/>
      <c r="AB92" s="214"/>
      <c r="AC92" s="214"/>
      <c r="AD92" s="214"/>
      <c r="AE92" s="214"/>
      <c r="AF92" s="214"/>
      <c r="AG92" s="214"/>
      <c r="AH92" s="214"/>
      <c r="AI92" s="214"/>
      <c r="AJ92" s="214"/>
      <c r="AK92" s="214"/>
      <c r="AL92" s="214"/>
    </row>
    <row r="93" spans="1:38" s="213" customFormat="1" ht="38.25" customHeight="1" thickBot="1">
      <c r="A93" s="823"/>
      <c r="B93" s="824"/>
      <c r="C93" s="824"/>
      <c r="D93" s="365" t="s">
        <v>405</v>
      </c>
      <c r="E93" s="836">
        <f>E88+E89+E90+E91+E92</f>
        <v>0</v>
      </c>
      <c r="F93" s="837"/>
      <c r="G93" s="836">
        <f>G88+G89+G90+G91+G92</f>
        <v>0</v>
      </c>
      <c r="H93" s="837"/>
      <c r="I93" s="836">
        <f>SUM(I88:J92)</f>
        <v>0</v>
      </c>
      <c r="J93" s="837"/>
      <c r="K93" s="364">
        <f>SUM(K88:K92)</f>
        <v>0</v>
      </c>
      <c r="L93" s="364">
        <f t="shared" si="2"/>
        <v>0</v>
      </c>
      <c r="M93" s="364">
        <f>SUM(M88:M92)</f>
        <v>0</v>
      </c>
      <c r="N93" s="364">
        <f>SUM(N88:N92)</f>
        <v>0</v>
      </c>
      <c r="O93" s="364">
        <f>SUM(O88:O92)</f>
        <v>0</v>
      </c>
      <c r="P93" s="364">
        <f>SUM(P88:P92)</f>
        <v>0</v>
      </c>
      <c r="Q93" s="363">
        <f>M93+N93+O93+P93</f>
        <v>0</v>
      </c>
      <c r="R93" s="815" t="e">
        <f t="shared" si="3"/>
        <v>#DIV/0!</v>
      </c>
      <c r="S93" s="816"/>
      <c r="T93" s="215"/>
      <c r="U93" s="215"/>
      <c r="V93" s="215"/>
      <c r="W93" s="215"/>
      <c r="X93" s="310"/>
      <c r="Y93" s="309"/>
      <c r="Z93" s="215"/>
      <c r="AA93" s="215"/>
      <c r="AB93" s="214"/>
      <c r="AC93" s="214"/>
      <c r="AD93" s="214"/>
      <c r="AE93" s="214"/>
      <c r="AF93" s="214"/>
      <c r="AG93" s="214"/>
      <c r="AH93" s="214"/>
      <c r="AI93" s="214"/>
      <c r="AJ93" s="214"/>
      <c r="AK93" s="214"/>
      <c r="AL93" s="214"/>
    </row>
    <row r="94" spans="1:38" s="213" customFormat="1" ht="38.25" customHeight="1" thickBot="1">
      <c r="A94" s="838" t="s">
        <v>66</v>
      </c>
      <c r="B94" s="839"/>
      <c r="C94" s="839"/>
      <c r="D94" s="840"/>
      <c r="E94" s="841">
        <f>E81+E87+E93</f>
        <v>474804</v>
      </c>
      <c r="F94" s="842"/>
      <c r="G94" s="841">
        <f>G81+G87+G93</f>
        <v>468952</v>
      </c>
      <c r="H94" s="842"/>
      <c r="I94" s="841">
        <f>I81+I87+I93</f>
        <v>374804</v>
      </c>
      <c r="J94" s="842"/>
      <c r="K94" s="362">
        <f t="shared" ref="K94:Q94" si="5">K81+K87+K93</f>
        <v>379137</v>
      </c>
      <c r="L94" s="362">
        <f t="shared" si="5"/>
        <v>1697697</v>
      </c>
      <c r="M94" s="362">
        <f t="shared" si="5"/>
        <v>317610</v>
      </c>
      <c r="N94" s="362">
        <f t="shared" si="5"/>
        <v>0</v>
      </c>
      <c r="O94" s="362">
        <f t="shared" si="5"/>
        <v>0</v>
      </c>
      <c r="P94" s="362">
        <f t="shared" si="5"/>
        <v>0</v>
      </c>
      <c r="Q94" s="361">
        <f t="shared" si="5"/>
        <v>317610</v>
      </c>
      <c r="R94" s="843">
        <f t="shared" si="3"/>
        <v>0.18708285400751723</v>
      </c>
      <c r="S94" s="844"/>
      <c r="T94" s="215"/>
      <c r="U94" s="215"/>
      <c r="V94" s="215"/>
      <c r="W94" s="215"/>
      <c r="X94" s="310"/>
      <c r="Y94" s="309"/>
      <c r="Z94" s="215"/>
      <c r="AA94" s="215"/>
      <c r="AB94" s="214"/>
      <c r="AC94" s="214"/>
      <c r="AD94" s="214"/>
      <c r="AE94" s="214"/>
      <c r="AF94" s="214"/>
      <c r="AG94" s="214"/>
      <c r="AH94" s="214"/>
      <c r="AI94" s="214"/>
      <c r="AJ94" s="214"/>
      <c r="AK94" s="214"/>
      <c r="AL94" s="214"/>
    </row>
    <row r="95" spans="1:38" s="213" customFormat="1" ht="20.25" customHeight="1" thickBot="1">
      <c r="A95" s="260"/>
      <c r="B95" s="260"/>
      <c r="C95" s="260"/>
      <c r="D95" s="260"/>
      <c r="E95" s="254"/>
      <c r="F95" s="254"/>
      <c r="G95" s="254"/>
      <c r="H95" s="254"/>
      <c r="I95" s="254"/>
      <c r="J95" s="254"/>
      <c r="K95" s="254"/>
      <c r="L95" s="254"/>
      <c r="M95" s="254"/>
      <c r="N95" s="254"/>
      <c r="O95" s="254"/>
      <c r="P95" s="254"/>
      <c r="Q95" s="254"/>
      <c r="R95" s="254"/>
      <c r="S95" s="215"/>
      <c r="T95" s="215"/>
      <c r="U95" s="215"/>
      <c r="V95" s="215"/>
      <c r="W95" s="215"/>
      <c r="X95" s="310"/>
      <c r="Y95" s="309"/>
      <c r="Z95" s="215"/>
      <c r="AA95" s="215"/>
      <c r="AB95" s="214"/>
      <c r="AC95" s="214"/>
      <c r="AD95" s="214"/>
      <c r="AE95" s="214"/>
      <c r="AF95" s="214"/>
      <c r="AG95" s="214"/>
      <c r="AH95" s="214"/>
      <c r="AI95" s="214"/>
      <c r="AJ95" s="214"/>
      <c r="AK95" s="214"/>
      <c r="AL95" s="214"/>
    </row>
    <row r="96" spans="1:38" s="213" customFormat="1" ht="38.25" customHeight="1">
      <c r="A96" s="831" t="s">
        <v>393</v>
      </c>
      <c r="B96" s="832"/>
      <c r="C96" s="832"/>
      <c r="D96" s="360">
        <v>2</v>
      </c>
      <c r="E96" s="833" t="s">
        <v>78</v>
      </c>
      <c r="F96" s="834" t="s">
        <v>78</v>
      </c>
      <c r="G96" s="834" t="s">
        <v>78</v>
      </c>
      <c r="H96" s="834" t="s">
        <v>78</v>
      </c>
      <c r="I96" s="834" t="s">
        <v>78</v>
      </c>
      <c r="J96" s="834" t="s">
        <v>78</v>
      </c>
      <c r="K96" s="834" t="s">
        <v>78</v>
      </c>
      <c r="L96" s="834" t="s">
        <v>78</v>
      </c>
      <c r="M96" s="834" t="s">
        <v>78</v>
      </c>
      <c r="N96" s="834" t="s">
        <v>78</v>
      </c>
      <c r="O96" s="834" t="s">
        <v>78</v>
      </c>
      <c r="P96" s="834" t="s">
        <v>78</v>
      </c>
      <c r="Q96" s="835" t="s">
        <v>78</v>
      </c>
      <c r="R96" s="321"/>
      <c r="S96" s="215"/>
      <c r="T96" s="215"/>
      <c r="U96" s="215"/>
      <c r="V96" s="215"/>
      <c r="W96" s="215"/>
      <c r="X96" s="310"/>
      <c r="Y96" s="309"/>
      <c r="Z96" s="215"/>
      <c r="AA96" s="215"/>
      <c r="AB96" s="214"/>
      <c r="AC96" s="214"/>
      <c r="AD96" s="214"/>
      <c r="AE96" s="214"/>
      <c r="AF96" s="214"/>
      <c r="AG96" s="214"/>
      <c r="AH96" s="214"/>
      <c r="AI96" s="214"/>
      <c r="AJ96" s="214"/>
      <c r="AK96" s="214"/>
      <c r="AL96" s="214"/>
    </row>
    <row r="97" spans="1:38" s="213" customFormat="1" ht="11.25" customHeight="1" thickBot="1">
      <c r="A97" s="256"/>
      <c r="B97" s="255"/>
      <c r="C97" s="254"/>
      <c r="D97" s="253"/>
      <c r="E97" s="260"/>
      <c r="F97" s="260"/>
      <c r="G97" s="260"/>
      <c r="H97" s="260"/>
      <c r="I97" s="260"/>
      <c r="J97" s="260"/>
      <c r="K97" s="260"/>
      <c r="L97" s="299"/>
      <c r="M97" s="299"/>
      <c r="N97" s="299"/>
      <c r="O97" s="299"/>
      <c r="P97" s="299"/>
      <c r="Q97" s="298"/>
      <c r="R97" s="299"/>
      <c r="S97" s="215"/>
      <c r="T97" s="215"/>
      <c r="U97" s="215"/>
      <c r="V97" s="215"/>
      <c r="W97" s="215"/>
      <c r="X97" s="310"/>
      <c r="Y97" s="309"/>
      <c r="Z97" s="215"/>
      <c r="AA97" s="215"/>
      <c r="AB97" s="214"/>
      <c r="AC97" s="214"/>
      <c r="AD97" s="214"/>
      <c r="AE97" s="214"/>
      <c r="AF97" s="214"/>
      <c r="AG97" s="214"/>
      <c r="AH97" s="214"/>
      <c r="AI97" s="214"/>
      <c r="AJ97" s="214"/>
      <c r="AK97" s="214"/>
      <c r="AL97" s="214"/>
    </row>
    <row r="98" spans="1:38" s="213" customFormat="1" ht="38.25" customHeight="1">
      <c r="A98" s="845" t="s">
        <v>407</v>
      </c>
      <c r="B98" s="846"/>
      <c r="C98" s="847"/>
      <c r="D98" s="851" t="s">
        <v>395</v>
      </c>
      <c r="E98" s="853" t="s">
        <v>396</v>
      </c>
      <c r="F98" s="853"/>
      <c r="G98" s="853"/>
      <c r="H98" s="853"/>
      <c r="I98" s="853"/>
      <c r="J98" s="853"/>
      <c r="K98" s="853"/>
      <c r="L98" s="853"/>
      <c r="M98" s="854" t="s">
        <v>397</v>
      </c>
      <c r="N98" s="855"/>
      <c r="O98" s="855"/>
      <c r="P98" s="855"/>
      <c r="Q98" s="856"/>
      <c r="R98" s="857" t="s">
        <v>471</v>
      </c>
      <c r="S98" s="858"/>
      <c r="T98" s="215"/>
      <c r="U98" s="215"/>
      <c r="V98" s="215"/>
      <c r="W98" s="215"/>
      <c r="X98" s="310"/>
      <c r="Y98" s="309"/>
      <c r="Z98" s="215"/>
      <c r="AA98" s="215"/>
      <c r="AB98" s="214"/>
      <c r="AC98" s="214"/>
      <c r="AD98" s="214"/>
      <c r="AE98" s="214"/>
      <c r="AF98" s="214"/>
      <c r="AG98" s="214"/>
      <c r="AH98" s="214"/>
      <c r="AI98" s="214"/>
      <c r="AJ98" s="214"/>
      <c r="AK98" s="214"/>
      <c r="AL98" s="214"/>
    </row>
    <row r="99" spans="1:38" s="213" customFormat="1" ht="38.25" customHeight="1">
      <c r="A99" s="848"/>
      <c r="B99" s="849"/>
      <c r="C99" s="850"/>
      <c r="D99" s="852"/>
      <c r="E99" s="853" t="s">
        <v>398</v>
      </c>
      <c r="F99" s="853"/>
      <c r="G99" s="859" t="s">
        <v>399</v>
      </c>
      <c r="H99" s="859"/>
      <c r="I99" s="859" t="s">
        <v>400</v>
      </c>
      <c r="J99" s="859"/>
      <c r="K99" s="359" t="s">
        <v>401</v>
      </c>
      <c r="L99" s="358" t="s">
        <v>402</v>
      </c>
      <c r="M99" s="358" t="s">
        <v>398</v>
      </c>
      <c r="N99" s="358" t="s">
        <v>399</v>
      </c>
      <c r="O99" s="358" t="s">
        <v>400</v>
      </c>
      <c r="P99" s="358" t="s">
        <v>401</v>
      </c>
      <c r="Q99" s="357" t="s">
        <v>403</v>
      </c>
      <c r="R99" s="860"/>
      <c r="S99" s="856"/>
      <c r="T99" s="215"/>
      <c r="U99" s="215"/>
      <c r="V99" s="215"/>
      <c r="W99" s="215"/>
      <c r="X99" s="310"/>
      <c r="Y99" s="309"/>
      <c r="Z99" s="215"/>
      <c r="AA99" s="215"/>
      <c r="AB99" s="214"/>
      <c r="AC99" s="214"/>
      <c r="AD99" s="214"/>
      <c r="AE99" s="214"/>
      <c r="AF99" s="214"/>
      <c r="AG99" s="214"/>
      <c r="AH99" s="214"/>
      <c r="AI99" s="214"/>
      <c r="AJ99" s="214"/>
      <c r="AK99" s="214"/>
      <c r="AL99" s="214"/>
    </row>
    <row r="100" spans="1:38" s="213" customFormat="1" ht="38.25" customHeight="1">
      <c r="A100" s="861" t="s">
        <v>404</v>
      </c>
      <c r="B100" s="862"/>
      <c r="C100" s="863"/>
      <c r="D100" s="320">
        <v>1000</v>
      </c>
      <c r="E100" s="805">
        <v>0</v>
      </c>
      <c r="F100" s="805"/>
      <c r="G100" s="805">
        <v>0</v>
      </c>
      <c r="H100" s="805"/>
      <c r="I100" s="805">
        <v>0</v>
      </c>
      <c r="J100" s="805"/>
      <c r="K100" s="272">
        <v>0</v>
      </c>
      <c r="L100" s="282">
        <f t="shared" ref="L100:L115" si="6">E100+G100+I100+K100</f>
        <v>0</v>
      </c>
      <c r="M100" s="288">
        <v>0</v>
      </c>
      <c r="N100" s="288"/>
      <c r="O100" s="288"/>
      <c r="P100" s="287"/>
      <c r="Q100" s="311">
        <f>SUM(M100:P100)</f>
        <v>0</v>
      </c>
      <c r="R100" s="864" t="e">
        <f t="shared" ref="R100:R116" si="7">Q100/L100</f>
        <v>#DIV/0!</v>
      </c>
      <c r="S100" s="865"/>
      <c r="T100" s="215"/>
      <c r="U100" s="215"/>
      <c r="V100" s="215"/>
      <c r="W100" s="215"/>
      <c r="X100" s="310"/>
      <c r="Y100" s="309"/>
      <c r="Z100" s="215"/>
      <c r="AA100" s="215"/>
      <c r="AB100" s="214"/>
      <c r="AC100" s="214"/>
      <c r="AD100" s="214"/>
      <c r="AE100" s="214"/>
      <c r="AF100" s="214"/>
      <c r="AG100" s="214"/>
      <c r="AH100" s="214"/>
      <c r="AI100" s="214"/>
      <c r="AJ100" s="214"/>
      <c r="AK100" s="214"/>
      <c r="AL100" s="214"/>
    </row>
    <row r="101" spans="1:38" s="213" customFormat="1" ht="38.25" customHeight="1">
      <c r="A101" s="861"/>
      <c r="B101" s="862"/>
      <c r="C101" s="863"/>
      <c r="D101" s="319">
        <v>2000</v>
      </c>
      <c r="E101" s="808">
        <v>92512</v>
      </c>
      <c r="F101" s="808"/>
      <c r="G101" s="808">
        <v>92512</v>
      </c>
      <c r="H101" s="808"/>
      <c r="I101" s="808">
        <v>92512</v>
      </c>
      <c r="J101" s="808"/>
      <c r="K101" s="308">
        <v>92512</v>
      </c>
      <c r="L101" s="282">
        <f t="shared" si="6"/>
        <v>370048</v>
      </c>
      <c r="M101" s="288">
        <v>321400</v>
      </c>
      <c r="N101" s="288"/>
      <c r="O101" s="288"/>
      <c r="P101" s="287"/>
      <c r="Q101" s="311">
        <f>SUM(M101:P101)</f>
        <v>321400</v>
      </c>
      <c r="R101" s="864">
        <f t="shared" si="7"/>
        <v>0.86853597371151847</v>
      </c>
      <c r="S101" s="865"/>
      <c r="T101" s="215"/>
      <c r="U101" s="215"/>
      <c r="V101" s="215"/>
      <c r="W101" s="215"/>
      <c r="X101" s="310"/>
      <c r="Y101" s="309"/>
      <c r="Z101" s="215"/>
      <c r="AA101" s="215"/>
      <c r="AB101" s="214"/>
      <c r="AC101" s="214"/>
      <c r="AD101" s="214"/>
      <c r="AE101" s="214"/>
      <c r="AF101" s="214"/>
      <c r="AG101" s="214"/>
      <c r="AH101" s="214"/>
      <c r="AI101" s="214"/>
      <c r="AJ101" s="214"/>
      <c r="AK101" s="214"/>
      <c r="AL101" s="214"/>
    </row>
    <row r="102" spans="1:38" s="213" customFormat="1" ht="38.25" customHeight="1">
      <c r="A102" s="861"/>
      <c r="B102" s="862"/>
      <c r="C102" s="863"/>
      <c r="D102" s="318">
        <v>3000</v>
      </c>
      <c r="E102" s="810">
        <v>560000</v>
      </c>
      <c r="F102" s="811"/>
      <c r="G102" s="810">
        <v>560000</v>
      </c>
      <c r="H102" s="811"/>
      <c r="I102" s="810">
        <v>560000</v>
      </c>
      <c r="J102" s="811"/>
      <c r="K102" s="308">
        <v>560000</v>
      </c>
      <c r="L102" s="282">
        <f t="shared" si="6"/>
        <v>2240000</v>
      </c>
      <c r="M102" s="288">
        <v>560565.51</v>
      </c>
      <c r="N102" s="288"/>
      <c r="O102" s="288"/>
      <c r="P102" s="287"/>
      <c r="Q102" s="311">
        <f>SUM(M102:P102)</f>
        <v>560565.51</v>
      </c>
      <c r="R102" s="864">
        <f t="shared" si="7"/>
        <v>0.25025245982142857</v>
      </c>
      <c r="S102" s="865"/>
      <c r="T102" s="215"/>
      <c r="U102" s="215"/>
      <c r="V102" s="215"/>
      <c r="W102" s="215"/>
      <c r="X102" s="310"/>
      <c r="Y102" s="309"/>
      <c r="Z102" s="215"/>
      <c r="AA102" s="215"/>
      <c r="AB102" s="214"/>
      <c r="AC102" s="214"/>
      <c r="AD102" s="214"/>
      <c r="AE102" s="214"/>
      <c r="AF102" s="214"/>
      <c r="AG102" s="214"/>
      <c r="AH102" s="214"/>
      <c r="AI102" s="214"/>
      <c r="AJ102" s="214"/>
      <c r="AK102" s="214"/>
      <c r="AL102" s="214"/>
    </row>
    <row r="103" spans="1:38" s="213" customFormat="1" ht="38.25" customHeight="1">
      <c r="A103" s="861"/>
      <c r="B103" s="862"/>
      <c r="C103" s="863"/>
      <c r="D103" s="356" t="s">
        <v>405</v>
      </c>
      <c r="E103" s="866">
        <f>E100+E101+E102</f>
        <v>652512</v>
      </c>
      <c r="F103" s="866"/>
      <c r="G103" s="866">
        <f>G100+G101+G102</f>
        <v>652512</v>
      </c>
      <c r="H103" s="866"/>
      <c r="I103" s="866">
        <f>I100+I101+I102</f>
        <v>652512</v>
      </c>
      <c r="J103" s="866"/>
      <c r="K103" s="353">
        <f>SUM(K100:K102)</f>
        <v>652512</v>
      </c>
      <c r="L103" s="355">
        <f t="shared" si="6"/>
        <v>2610048</v>
      </c>
      <c r="M103" s="353">
        <f>SUM(M100:M102)</f>
        <v>881965.51</v>
      </c>
      <c r="N103" s="353">
        <f>SUM(N100:N102)</f>
        <v>0</v>
      </c>
      <c r="O103" s="353">
        <f>SUM(O100:O102)</f>
        <v>0</v>
      </c>
      <c r="P103" s="353">
        <f>SUM(P100:P102)</f>
        <v>0</v>
      </c>
      <c r="Q103" s="352">
        <f>SUM(Q100:Q102)</f>
        <v>881965.51</v>
      </c>
      <c r="R103" s="867">
        <f t="shared" si="7"/>
        <v>0.33791160545706439</v>
      </c>
      <c r="S103" s="868"/>
      <c r="T103" s="215"/>
      <c r="U103" s="215"/>
      <c r="V103" s="215"/>
      <c r="W103" s="215"/>
      <c r="X103" s="310"/>
      <c r="Y103" s="309"/>
      <c r="Z103" s="215"/>
      <c r="AA103" s="215"/>
      <c r="AB103" s="214"/>
      <c r="AC103" s="214"/>
      <c r="AD103" s="214"/>
      <c r="AE103" s="214"/>
      <c r="AF103" s="214"/>
      <c r="AG103" s="214"/>
      <c r="AH103" s="214"/>
      <c r="AI103" s="214"/>
      <c r="AJ103" s="214"/>
      <c r="AK103" s="214"/>
      <c r="AL103" s="214"/>
    </row>
    <row r="104" spans="1:38" s="213" customFormat="1" ht="38.25" customHeight="1">
      <c r="A104" s="873" t="s">
        <v>406</v>
      </c>
      <c r="B104" s="874"/>
      <c r="C104" s="874"/>
      <c r="D104" s="313">
        <v>1000</v>
      </c>
      <c r="E104" s="805">
        <v>0</v>
      </c>
      <c r="F104" s="805"/>
      <c r="G104" s="805">
        <v>0</v>
      </c>
      <c r="H104" s="805"/>
      <c r="I104" s="805">
        <v>0</v>
      </c>
      <c r="J104" s="805"/>
      <c r="K104" s="272">
        <v>0</v>
      </c>
      <c r="L104" s="288">
        <f t="shared" si="6"/>
        <v>0</v>
      </c>
      <c r="M104" s="315">
        <v>0</v>
      </c>
      <c r="N104" s="315"/>
      <c r="O104" s="315"/>
      <c r="P104" s="314"/>
      <c r="Q104" s="311">
        <f>SUM(M104:P104)</f>
        <v>0</v>
      </c>
      <c r="R104" s="864" t="e">
        <f t="shared" si="7"/>
        <v>#DIV/0!</v>
      </c>
      <c r="S104" s="865"/>
      <c r="T104" s="215"/>
      <c r="U104" s="215"/>
      <c r="V104" s="215"/>
      <c r="W104" s="215"/>
      <c r="X104" s="310"/>
      <c r="Y104" s="309"/>
      <c r="Z104" s="215"/>
      <c r="AA104" s="215"/>
      <c r="AB104" s="214"/>
      <c r="AC104" s="214"/>
      <c r="AD104" s="214"/>
      <c r="AE104" s="214"/>
      <c r="AF104" s="214"/>
      <c r="AG104" s="214"/>
      <c r="AH104" s="214"/>
      <c r="AI104" s="214"/>
      <c r="AJ104" s="214"/>
      <c r="AK104" s="214"/>
      <c r="AL104" s="214"/>
    </row>
    <row r="105" spans="1:38" s="213" customFormat="1" ht="38.25" customHeight="1">
      <c r="A105" s="875"/>
      <c r="B105" s="876"/>
      <c r="C105" s="876"/>
      <c r="D105" s="313">
        <v>2000</v>
      </c>
      <c r="E105" s="805">
        <v>0</v>
      </c>
      <c r="F105" s="805"/>
      <c r="G105" s="805">
        <v>0</v>
      </c>
      <c r="H105" s="805"/>
      <c r="I105" s="805">
        <v>0</v>
      </c>
      <c r="J105" s="805"/>
      <c r="K105" s="272">
        <v>0</v>
      </c>
      <c r="L105" s="288">
        <f t="shared" si="6"/>
        <v>0</v>
      </c>
      <c r="M105" s="315">
        <v>0</v>
      </c>
      <c r="N105" s="315"/>
      <c r="O105" s="315"/>
      <c r="P105" s="314"/>
      <c r="Q105" s="311">
        <f>SUM(M105:P105)</f>
        <v>0</v>
      </c>
      <c r="R105" s="864" t="e">
        <f t="shared" si="7"/>
        <v>#DIV/0!</v>
      </c>
      <c r="S105" s="865"/>
      <c r="T105" s="215"/>
      <c r="U105" s="215"/>
      <c r="V105" s="215"/>
      <c r="W105" s="215"/>
      <c r="X105" s="310"/>
      <c r="Y105" s="309"/>
      <c r="Z105" s="215"/>
      <c r="AA105" s="215"/>
      <c r="AB105" s="214"/>
      <c r="AC105" s="214"/>
      <c r="AD105" s="214"/>
      <c r="AE105" s="214"/>
      <c r="AF105" s="214"/>
      <c r="AG105" s="214"/>
      <c r="AH105" s="214"/>
      <c r="AI105" s="214"/>
      <c r="AJ105" s="214"/>
      <c r="AK105" s="214"/>
      <c r="AL105" s="214"/>
    </row>
    <row r="106" spans="1:38" s="213" customFormat="1" ht="38.25" customHeight="1">
      <c r="A106" s="875"/>
      <c r="B106" s="876"/>
      <c r="C106" s="876"/>
      <c r="D106" s="313">
        <v>3000</v>
      </c>
      <c r="E106" s="805">
        <v>0</v>
      </c>
      <c r="F106" s="805"/>
      <c r="G106" s="805">
        <v>0</v>
      </c>
      <c r="H106" s="805"/>
      <c r="I106" s="805">
        <v>0</v>
      </c>
      <c r="J106" s="805"/>
      <c r="K106" s="272">
        <v>0</v>
      </c>
      <c r="L106" s="288">
        <f t="shared" si="6"/>
        <v>0</v>
      </c>
      <c r="M106" s="315">
        <v>0</v>
      </c>
      <c r="N106" s="315"/>
      <c r="O106" s="315"/>
      <c r="P106" s="314"/>
      <c r="Q106" s="311">
        <f>M106+N106+O106+P106</f>
        <v>0</v>
      </c>
      <c r="R106" s="864" t="e">
        <f t="shared" si="7"/>
        <v>#DIV/0!</v>
      </c>
      <c r="S106" s="865"/>
      <c r="T106" s="215"/>
      <c r="U106" s="215"/>
      <c r="V106" s="215"/>
      <c r="W106" s="215"/>
      <c r="X106" s="310"/>
      <c r="Y106" s="309"/>
      <c r="Z106" s="215"/>
      <c r="AA106" s="215"/>
      <c r="AB106" s="214"/>
      <c r="AC106" s="214"/>
      <c r="AD106" s="214"/>
      <c r="AE106" s="214"/>
      <c r="AF106" s="214"/>
      <c r="AG106" s="214"/>
      <c r="AH106" s="214"/>
      <c r="AI106" s="214"/>
      <c r="AJ106" s="214"/>
      <c r="AK106" s="214"/>
      <c r="AL106" s="214"/>
    </row>
    <row r="107" spans="1:38" s="213" customFormat="1" ht="38.25" customHeight="1">
      <c r="A107" s="875"/>
      <c r="B107" s="876"/>
      <c r="C107" s="876"/>
      <c r="D107" s="313">
        <v>4000</v>
      </c>
      <c r="E107" s="805">
        <v>0</v>
      </c>
      <c r="F107" s="805"/>
      <c r="G107" s="805">
        <v>0</v>
      </c>
      <c r="H107" s="805"/>
      <c r="I107" s="805">
        <v>0</v>
      </c>
      <c r="J107" s="805"/>
      <c r="K107" s="272">
        <v>0</v>
      </c>
      <c r="L107" s="288">
        <f t="shared" si="6"/>
        <v>0</v>
      </c>
      <c r="M107" s="315">
        <v>0</v>
      </c>
      <c r="N107" s="315"/>
      <c r="O107" s="315"/>
      <c r="P107" s="314"/>
      <c r="Q107" s="311">
        <f>M107+N107+O107+P107</f>
        <v>0</v>
      </c>
      <c r="R107" s="864" t="e">
        <f t="shared" si="7"/>
        <v>#DIV/0!</v>
      </c>
      <c r="S107" s="865"/>
      <c r="T107" s="215"/>
      <c r="U107" s="215"/>
      <c r="V107" s="215"/>
      <c r="W107" s="215"/>
      <c r="X107" s="310"/>
      <c r="Y107" s="309"/>
      <c r="Z107" s="215"/>
      <c r="AA107" s="215"/>
      <c r="AB107" s="214"/>
      <c r="AC107" s="214"/>
      <c r="AD107" s="214"/>
      <c r="AE107" s="214"/>
      <c r="AF107" s="214"/>
      <c r="AG107" s="214"/>
      <c r="AH107" s="214"/>
      <c r="AI107" s="214"/>
      <c r="AJ107" s="214"/>
      <c r="AK107" s="214"/>
      <c r="AL107" s="214"/>
    </row>
    <row r="108" spans="1:38" s="213" customFormat="1" ht="38.25" hidden="1" customHeight="1">
      <c r="A108" s="875"/>
      <c r="B108" s="876"/>
      <c r="C108" s="876"/>
      <c r="D108" s="313">
        <v>5000</v>
      </c>
      <c r="E108" s="879"/>
      <c r="F108" s="879"/>
      <c r="G108" s="880"/>
      <c r="H108" s="881"/>
      <c r="I108" s="882"/>
      <c r="J108" s="883"/>
      <c r="K108" s="316"/>
      <c r="L108" s="288">
        <f t="shared" si="6"/>
        <v>0</v>
      </c>
      <c r="M108" s="315"/>
      <c r="N108" s="315"/>
      <c r="O108" s="315"/>
      <c r="P108" s="314"/>
      <c r="Q108" s="311">
        <f t="shared" ref="Q108:Q114" si="8">SUM(M108:P108)</f>
        <v>0</v>
      </c>
      <c r="R108" s="864" t="e">
        <f t="shared" si="7"/>
        <v>#DIV/0!</v>
      </c>
      <c r="S108" s="865"/>
      <c r="T108" s="215"/>
      <c r="U108" s="215"/>
      <c r="V108" s="215"/>
      <c r="W108" s="215"/>
      <c r="X108" s="310"/>
      <c r="Y108" s="309"/>
      <c r="Z108" s="215"/>
      <c r="AA108" s="215"/>
      <c r="AB108" s="214"/>
      <c r="AC108" s="214"/>
      <c r="AD108" s="214"/>
      <c r="AE108" s="214"/>
      <c r="AF108" s="214"/>
      <c r="AG108" s="214"/>
      <c r="AH108" s="214"/>
      <c r="AI108" s="214"/>
      <c r="AJ108" s="214"/>
      <c r="AK108" s="214"/>
      <c r="AL108" s="214"/>
    </row>
    <row r="109" spans="1:38" s="213" customFormat="1" ht="38.25" customHeight="1">
      <c r="A109" s="877"/>
      <c r="B109" s="878"/>
      <c r="C109" s="878"/>
      <c r="D109" s="354" t="s">
        <v>405</v>
      </c>
      <c r="E109" s="869">
        <f>E104+E105+E106+E107+E108</f>
        <v>0</v>
      </c>
      <c r="F109" s="870"/>
      <c r="G109" s="869">
        <f>G104+G105+G106+G107+G108</f>
        <v>0</v>
      </c>
      <c r="H109" s="870"/>
      <c r="I109" s="871">
        <f>SUM(I104:J108)</f>
        <v>0</v>
      </c>
      <c r="J109" s="872"/>
      <c r="K109" s="353">
        <f>SUM(K104:K108)</f>
        <v>0</v>
      </c>
      <c r="L109" s="353">
        <f t="shared" si="6"/>
        <v>0</v>
      </c>
      <c r="M109" s="353">
        <f>M104+M105+M106+M107+M108</f>
        <v>0</v>
      </c>
      <c r="N109" s="353">
        <f>N104+N105+N106+N107+N108</f>
        <v>0</v>
      </c>
      <c r="O109" s="353">
        <f>SUM(O104:O108)</f>
        <v>0</v>
      </c>
      <c r="P109" s="353">
        <f>SUM(P104:P108)</f>
        <v>0</v>
      </c>
      <c r="Q109" s="352">
        <f t="shared" si="8"/>
        <v>0</v>
      </c>
      <c r="R109" s="867" t="e">
        <f t="shared" si="7"/>
        <v>#DIV/0!</v>
      </c>
      <c r="S109" s="868"/>
      <c r="T109" s="215"/>
      <c r="U109" s="215"/>
      <c r="V109" s="215"/>
      <c r="W109" s="215"/>
      <c r="X109" s="310"/>
      <c r="Y109" s="309"/>
      <c r="Z109" s="215"/>
      <c r="AA109" s="215"/>
      <c r="AB109" s="214"/>
      <c r="AC109" s="214"/>
      <c r="AD109" s="214"/>
      <c r="AE109" s="214"/>
      <c r="AF109" s="214"/>
      <c r="AG109" s="214"/>
      <c r="AH109" s="214"/>
      <c r="AI109" s="214"/>
      <c r="AJ109" s="214"/>
      <c r="AK109" s="214"/>
      <c r="AL109" s="214"/>
    </row>
    <row r="110" spans="1:38" s="213" customFormat="1" ht="38.25" customHeight="1">
      <c r="A110" s="873" t="s">
        <v>69</v>
      </c>
      <c r="B110" s="874"/>
      <c r="C110" s="874"/>
      <c r="D110" s="313">
        <v>1000</v>
      </c>
      <c r="E110" s="805">
        <v>0</v>
      </c>
      <c r="F110" s="805"/>
      <c r="G110" s="805">
        <v>0</v>
      </c>
      <c r="H110" s="805"/>
      <c r="I110" s="805">
        <v>0</v>
      </c>
      <c r="J110" s="805"/>
      <c r="K110" s="272">
        <v>0</v>
      </c>
      <c r="L110" s="288">
        <f t="shared" si="6"/>
        <v>0</v>
      </c>
      <c r="M110" s="315">
        <v>0</v>
      </c>
      <c r="N110" s="315"/>
      <c r="O110" s="315"/>
      <c r="P110" s="314"/>
      <c r="Q110" s="311">
        <f t="shared" si="8"/>
        <v>0</v>
      </c>
      <c r="R110" s="864" t="e">
        <f t="shared" si="7"/>
        <v>#DIV/0!</v>
      </c>
      <c r="S110" s="865"/>
      <c r="T110" s="215"/>
      <c r="U110" s="215"/>
      <c r="V110" s="215"/>
      <c r="W110" s="215"/>
      <c r="X110" s="310"/>
      <c r="Y110" s="309"/>
      <c r="Z110" s="215"/>
      <c r="AA110" s="215"/>
      <c r="AB110" s="214"/>
      <c r="AC110" s="214"/>
      <c r="AD110" s="214"/>
      <c r="AE110" s="214"/>
      <c r="AF110" s="214"/>
      <c r="AG110" s="214"/>
      <c r="AH110" s="214"/>
      <c r="AI110" s="214"/>
      <c r="AJ110" s="214"/>
      <c r="AK110" s="214"/>
      <c r="AL110" s="214"/>
    </row>
    <row r="111" spans="1:38" s="213" customFormat="1" ht="38.25" customHeight="1">
      <c r="A111" s="875"/>
      <c r="B111" s="876"/>
      <c r="C111" s="876"/>
      <c r="D111" s="313">
        <v>2000</v>
      </c>
      <c r="E111" s="805">
        <v>0</v>
      </c>
      <c r="F111" s="805"/>
      <c r="G111" s="805">
        <v>0</v>
      </c>
      <c r="H111" s="805"/>
      <c r="I111" s="805">
        <v>0</v>
      </c>
      <c r="J111" s="805"/>
      <c r="K111" s="272">
        <v>0</v>
      </c>
      <c r="L111" s="288">
        <f t="shared" si="6"/>
        <v>0</v>
      </c>
      <c r="M111" s="315">
        <v>0</v>
      </c>
      <c r="N111" s="315"/>
      <c r="O111" s="315"/>
      <c r="P111" s="314"/>
      <c r="Q111" s="311">
        <f t="shared" si="8"/>
        <v>0</v>
      </c>
      <c r="R111" s="864" t="e">
        <f t="shared" si="7"/>
        <v>#DIV/0!</v>
      </c>
      <c r="S111" s="865"/>
      <c r="T111" s="215"/>
      <c r="U111" s="215"/>
      <c r="V111" s="215"/>
      <c r="W111" s="215"/>
      <c r="X111" s="310"/>
      <c r="Y111" s="309"/>
      <c r="Z111" s="215"/>
      <c r="AA111" s="215"/>
      <c r="AB111" s="214"/>
      <c r="AC111" s="214"/>
      <c r="AD111" s="214"/>
      <c r="AE111" s="214"/>
      <c r="AF111" s="214"/>
      <c r="AG111" s="214"/>
      <c r="AH111" s="214"/>
      <c r="AI111" s="214"/>
      <c r="AJ111" s="214"/>
      <c r="AK111" s="214"/>
      <c r="AL111" s="214"/>
    </row>
    <row r="112" spans="1:38" s="213" customFormat="1" ht="38.25" customHeight="1">
      <c r="A112" s="875"/>
      <c r="B112" s="876"/>
      <c r="C112" s="876"/>
      <c r="D112" s="313">
        <v>3000</v>
      </c>
      <c r="E112" s="805">
        <v>0</v>
      </c>
      <c r="F112" s="805"/>
      <c r="G112" s="805">
        <v>0</v>
      </c>
      <c r="H112" s="805"/>
      <c r="I112" s="805">
        <v>0</v>
      </c>
      <c r="J112" s="805"/>
      <c r="K112" s="272">
        <v>0</v>
      </c>
      <c r="L112" s="288">
        <f t="shared" si="6"/>
        <v>0</v>
      </c>
      <c r="M112" s="315">
        <v>0</v>
      </c>
      <c r="N112" s="315"/>
      <c r="O112" s="315"/>
      <c r="P112" s="314"/>
      <c r="Q112" s="311">
        <f t="shared" si="8"/>
        <v>0</v>
      </c>
      <c r="R112" s="864" t="e">
        <f t="shared" si="7"/>
        <v>#DIV/0!</v>
      </c>
      <c r="S112" s="865"/>
      <c r="T112" s="215"/>
      <c r="U112" s="215"/>
      <c r="V112" s="215"/>
      <c r="W112" s="215"/>
      <c r="X112" s="310"/>
      <c r="Y112" s="309"/>
      <c r="Z112" s="215"/>
      <c r="AA112" s="215"/>
      <c r="AB112" s="214"/>
      <c r="AC112" s="214"/>
      <c r="AD112" s="214"/>
      <c r="AE112" s="214"/>
      <c r="AF112" s="214"/>
      <c r="AG112" s="214"/>
      <c r="AH112" s="214"/>
      <c r="AI112" s="214"/>
      <c r="AJ112" s="214"/>
      <c r="AK112" s="214"/>
      <c r="AL112" s="214"/>
    </row>
    <row r="113" spans="1:38" s="213" customFormat="1" ht="38.25" customHeight="1">
      <c r="A113" s="875"/>
      <c r="B113" s="876"/>
      <c r="C113" s="876"/>
      <c r="D113" s="313">
        <v>4000</v>
      </c>
      <c r="E113" s="805">
        <v>0</v>
      </c>
      <c r="F113" s="805"/>
      <c r="G113" s="805">
        <v>0</v>
      </c>
      <c r="H113" s="805"/>
      <c r="I113" s="805">
        <v>0</v>
      </c>
      <c r="J113" s="805"/>
      <c r="K113" s="272">
        <v>0</v>
      </c>
      <c r="L113" s="288">
        <f t="shared" si="6"/>
        <v>0</v>
      </c>
      <c r="M113" s="315">
        <v>0</v>
      </c>
      <c r="N113" s="315"/>
      <c r="O113" s="315"/>
      <c r="P113" s="314"/>
      <c r="Q113" s="311">
        <f t="shared" si="8"/>
        <v>0</v>
      </c>
      <c r="R113" s="864" t="e">
        <f t="shared" si="7"/>
        <v>#DIV/0!</v>
      </c>
      <c r="S113" s="865"/>
      <c r="T113" s="215"/>
      <c r="U113" s="215"/>
      <c r="V113" s="215"/>
      <c r="W113" s="215"/>
      <c r="X113" s="310"/>
      <c r="Y113" s="309"/>
      <c r="Z113" s="215"/>
      <c r="AA113" s="215"/>
      <c r="AB113" s="214"/>
      <c r="AC113" s="214"/>
      <c r="AD113" s="214"/>
      <c r="AE113" s="214"/>
      <c r="AF113" s="214"/>
      <c r="AG113" s="214"/>
      <c r="AH113" s="214"/>
      <c r="AI113" s="214"/>
      <c r="AJ113" s="214"/>
      <c r="AK113" s="214"/>
      <c r="AL113" s="214"/>
    </row>
    <row r="114" spans="1:38" s="213" customFormat="1" ht="38.25" hidden="1" customHeight="1">
      <c r="A114" s="875"/>
      <c r="B114" s="876"/>
      <c r="C114" s="876"/>
      <c r="D114" s="313">
        <v>5000</v>
      </c>
      <c r="E114" s="879"/>
      <c r="F114" s="879"/>
      <c r="G114" s="880"/>
      <c r="H114" s="881"/>
      <c r="I114" s="882"/>
      <c r="J114" s="883"/>
      <c r="K114" s="316"/>
      <c r="L114" s="288">
        <f t="shared" si="6"/>
        <v>0</v>
      </c>
      <c r="M114" s="315"/>
      <c r="N114" s="315"/>
      <c r="O114" s="315"/>
      <c r="P114" s="314"/>
      <c r="Q114" s="311">
        <f t="shared" si="8"/>
        <v>0</v>
      </c>
      <c r="R114" s="864" t="e">
        <f t="shared" si="7"/>
        <v>#DIV/0!</v>
      </c>
      <c r="S114" s="865"/>
      <c r="T114" s="215"/>
      <c r="U114" s="215"/>
      <c r="V114" s="215"/>
      <c r="W114" s="215"/>
      <c r="X114" s="310"/>
      <c r="Y114" s="309"/>
      <c r="Z114" s="215"/>
      <c r="AA114" s="215"/>
      <c r="AB114" s="214"/>
      <c r="AC114" s="214"/>
      <c r="AD114" s="214"/>
      <c r="AE114" s="214"/>
      <c r="AF114" s="214"/>
      <c r="AG114" s="214"/>
      <c r="AH114" s="214"/>
      <c r="AI114" s="214"/>
      <c r="AJ114" s="214"/>
      <c r="AK114" s="214"/>
      <c r="AL114" s="214"/>
    </row>
    <row r="115" spans="1:38" s="213" customFormat="1" ht="38.25" customHeight="1" thickBot="1">
      <c r="A115" s="875"/>
      <c r="B115" s="876"/>
      <c r="C115" s="876"/>
      <c r="D115" s="351" t="s">
        <v>405</v>
      </c>
      <c r="E115" s="889">
        <f>E110+E111+E112+E113+E114</f>
        <v>0</v>
      </c>
      <c r="F115" s="890"/>
      <c r="G115" s="889">
        <f>G110+G111+G112+G113+G114</f>
        <v>0</v>
      </c>
      <c r="H115" s="890"/>
      <c r="I115" s="889">
        <f>SUM(I110:J114)</f>
        <v>0</v>
      </c>
      <c r="J115" s="890"/>
      <c r="K115" s="350">
        <f>SUM(K110:K114)</f>
        <v>0</v>
      </c>
      <c r="L115" s="350">
        <f t="shared" si="6"/>
        <v>0</v>
      </c>
      <c r="M115" s="350">
        <f>SUM(M110:M114)</f>
        <v>0</v>
      </c>
      <c r="N115" s="350">
        <f>SUM(N110:N114)</f>
        <v>0</v>
      </c>
      <c r="O115" s="350">
        <f>SUM(O110:O114)</f>
        <v>0</v>
      </c>
      <c r="P115" s="350">
        <f>SUM(P110:P114)</f>
        <v>0</v>
      </c>
      <c r="Q115" s="349">
        <f>M115+N115+O115+P115</f>
        <v>0</v>
      </c>
      <c r="R115" s="891" t="e">
        <f t="shared" si="7"/>
        <v>#DIV/0!</v>
      </c>
      <c r="S115" s="892"/>
      <c r="T115" s="215"/>
      <c r="U115" s="215"/>
      <c r="V115" s="215"/>
      <c r="W115" s="215"/>
      <c r="X115" s="310"/>
      <c r="Y115" s="309"/>
      <c r="Z115" s="215"/>
      <c r="AA115" s="215"/>
      <c r="AB115" s="214"/>
      <c r="AC115" s="214"/>
      <c r="AD115" s="214"/>
      <c r="AE115" s="214"/>
      <c r="AF115" s="214"/>
      <c r="AG115" s="214"/>
      <c r="AH115" s="214"/>
      <c r="AI115" s="214"/>
      <c r="AJ115" s="214"/>
      <c r="AK115" s="214"/>
      <c r="AL115" s="214"/>
    </row>
    <row r="116" spans="1:38" s="213" customFormat="1" ht="38.25" customHeight="1" thickBot="1">
      <c r="A116" s="893" t="s">
        <v>66</v>
      </c>
      <c r="B116" s="894"/>
      <c r="C116" s="894"/>
      <c r="D116" s="895"/>
      <c r="E116" s="896">
        <f>E103+E109+E115</f>
        <v>652512</v>
      </c>
      <c r="F116" s="897"/>
      <c r="G116" s="896">
        <f>G103+G109+G115</f>
        <v>652512</v>
      </c>
      <c r="H116" s="897"/>
      <c r="I116" s="896">
        <f>I103+I109+I115</f>
        <v>652512</v>
      </c>
      <c r="J116" s="897"/>
      <c r="K116" s="348">
        <f t="shared" ref="K116:Q116" si="9">K103+K109+K115</f>
        <v>652512</v>
      </c>
      <c r="L116" s="348">
        <f t="shared" si="9"/>
        <v>2610048</v>
      </c>
      <c r="M116" s="348">
        <f t="shared" si="9"/>
        <v>881965.51</v>
      </c>
      <c r="N116" s="348">
        <f t="shared" si="9"/>
        <v>0</v>
      </c>
      <c r="O116" s="348">
        <f t="shared" si="9"/>
        <v>0</v>
      </c>
      <c r="P116" s="348">
        <f t="shared" si="9"/>
        <v>0</v>
      </c>
      <c r="Q116" s="347">
        <f t="shared" si="9"/>
        <v>881965.51</v>
      </c>
      <c r="R116" s="898">
        <f t="shared" si="7"/>
        <v>0.33791160545706439</v>
      </c>
      <c r="S116" s="899"/>
      <c r="T116" s="215"/>
      <c r="U116" s="215"/>
      <c r="V116" s="215"/>
      <c r="W116" s="215"/>
      <c r="X116" s="310"/>
      <c r="Y116" s="309"/>
      <c r="Z116" s="215"/>
      <c r="AA116" s="215"/>
      <c r="AB116" s="214"/>
      <c r="AC116" s="214"/>
      <c r="AD116" s="214"/>
      <c r="AE116" s="214"/>
      <c r="AF116" s="214"/>
      <c r="AG116" s="214"/>
      <c r="AH116" s="214"/>
      <c r="AI116" s="214"/>
      <c r="AJ116" s="214"/>
      <c r="AK116" s="214"/>
      <c r="AL116" s="214"/>
    </row>
    <row r="117" spans="1:38" s="213" customFormat="1" ht="38.25" customHeight="1" thickBot="1">
      <c r="A117" s="346"/>
      <c r="B117" s="260"/>
      <c r="C117" s="260"/>
      <c r="D117" s="260"/>
      <c r="E117" s="254"/>
      <c r="F117" s="254"/>
      <c r="G117" s="254"/>
      <c r="H117" s="254"/>
      <c r="I117" s="254"/>
      <c r="J117" s="254"/>
      <c r="K117" s="254"/>
      <c r="L117" s="254"/>
      <c r="M117" s="254"/>
      <c r="N117" s="254"/>
      <c r="O117" s="254"/>
      <c r="P117" s="254"/>
      <c r="Q117" s="345"/>
      <c r="R117" s="254"/>
      <c r="S117" s="215"/>
      <c r="T117" s="215"/>
      <c r="U117" s="215"/>
      <c r="V117" s="215"/>
      <c r="W117" s="215"/>
      <c r="X117" s="310"/>
      <c r="Y117" s="309"/>
      <c r="Z117" s="215"/>
      <c r="AA117" s="215"/>
      <c r="AB117" s="214"/>
      <c r="AC117" s="214"/>
      <c r="AD117" s="214"/>
      <c r="AE117" s="214"/>
      <c r="AF117" s="214"/>
      <c r="AG117" s="214"/>
      <c r="AH117" s="214"/>
      <c r="AI117" s="214"/>
      <c r="AJ117" s="214"/>
      <c r="AK117" s="214"/>
      <c r="AL117" s="214"/>
    </row>
    <row r="118" spans="1:38" s="213" customFormat="1" ht="38.25" customHeight="1">
      <c r="A118" s="884" t="s">
        <v>393</v>
      </c>
      <c r="B118" s="885"/>
      <c r="C118" s="885"/>
      <c r="D118" s="258">
        <v>3</v>
      </c>
      <c r="E118" s="886" t="s">
        <v>79</v>
      </c>
      <c r="F118" s="887" t="s">
        <v>78</v>
      </c>
      <c r="G118" s="887" t="s">
        <v>78</v>
      </c>
      <c r="H118" s="887" t="s">
        <v>78</v>
      </c>
      <c r="I118" s="887" t="s">
        <v>78</v>
      </c>
      <c r="J118" s="887" t="s">
        <v>78</v>
      </c>
      <c r="K118" s="887" t="s">
        <v>78</v>
      </c>
      <c r="L118" s="887" t="s">
        <v>78</v>
      </c>
      <c r="M118" s="887" t="s">
        <v>78</v>
      </c>
      <c r="N118" s="887" t="s">
        <v>78</v>
      </c>
      <c r="O118" s="887" t="s">
        <v>78</v>
      </c>
      <c r="P118" s="887" t="s">
        <v>78</v>
      </c>
      <c r="Q118" s="888" t="s">
        <v>78</v>
      </c>
      <c r="R118" s="321"/>
      <c r="S118" s="215"/>
      <c r="T118" s="215"/>
      <c r="U118" s="215"/>
      <c r="V118" s="215"/>
      <c r="W118" s="215"/>
      <c r="X118" s="310"/>
      <c r="Y118" s="309"/>
      <c r="Z118" s="215"/>
      <c r="AA118" s="215"/>
      <c r="AB118" s="214"/>
      <c r="AC118" s="214"/>
      <c r="AD118" s="214"/>
      <c r="AE118" s="214"/>
      <c r="AF118" s="214"/>
      <c r="AG118" s="214"/>
      <c r="AH118" s="214"/>
      <c r="AI118" s="214"/>
      <c r="AJ118" s="214"/>
      <c r="AK118" s="214"/>
      <c r="AL118" s="214"/>
    </row>
    <row r="119" spans="1:38" s="213" customFormat="1" ht="13.5" customHeight="1" thickBot="1">
      <c r="A119" s="256"/>
      <c r="B119" s="255"/>
      <c r="C119" s="254"/>
      <c r="D119" s="253"/>
      <c r="E119" s="260"/>
      <c r="F119" s="260"/>
      <c r="G119" s="260"/>
      <c r="H119" s="260"/>
      <c r="I119" s="260"/>
      <c r="J119" s="260"/>
      <c r="K119" s="260"/>
      <c r="L119" s="299"/>
      <c r="M119" s="299"/>
      <c r="N119" s="299"/>
      <c r="O119" s="299"/>
      <c r="P119" s="299"/>
      <c r="Q119" s="298"/>
      <c r="R119" s="299"/>
      <c r="S119" s="215"/>
      <c r="T119" s="215"/>
      <c r="U119" s="215"/>
      <c r="V119" s="215"/>
      <c r="W119" s="215"/>
      <c r="X119" s="310"/>
      <c r="Y119" s="309"/>
      <c r="Z119" s="215"/>
      <c r="AA119" s="215"/>
      <c r="AB119" s="214"/>
      <c r="AC119" s="214"/>
      <c r="AD119" s="214"/>
      <c r="AE119" s="214"/>
      <c r="AF119" s="214"/>
      <c r="AG119" s="214"/>
      <c r="AH119" s="214"/>
      <c r="AI119" s="214"/>
      <c r="AJ119" s="214"/>
      <c r="AK119" s="214"/>
      <c r="AL119" s="214"/>
    </row>
    <row r="120" spans="1:38" s="213" customFormat="1" ht="38.25" customHeight="1">
      <c r="A120" s="900" t="s">
        <v>407</v>
      </c>
      <c r="B120" s="901"/>
      <c r="C120" s="902"/>
      <c r="D120" s="906" t="s">
        <v>395</v>
      </c>
      <c r="E120" s="908" t="s">
        <v>396</v>
      </c>
      <c r="F120" s="908"/>
      <c r="G120" s="908"/>
      <c r="H120" s="908"/>
      <c r="I120" s="908"/>
      <c r="J120" s="908"/>
      <c r="K120" s="908"/>
      <c r="L120" s="908"/>
      <c r="M120" s="909" t="s">
        <v>397</v>
      </c>
      <c r="N120" s="910"/>
      <c r="O120" s="910"/>
      <c r="P120" s="910"/>
      <c r="Q120" s="910"/>
      <c r="R120" s="911" t="s">
        <v>471</v>
      </c>
      <c r="S120" s="912"/>
      <c r="T120" s="215"/>
      <c r="U120" s="215"/>
      <c r="V120" s="215"/>
      <c r="W120" s="215"/>
      <c r="X120" s="310"/>
      <c r="Y120" s="309"/>
      <c r="Z120" s="215"/>
      <c r="AA120" s="215"/>
      <c r="AB120" s="214"/>
      <c r="AC120" s="214"/>
      <c r="AD120" s="214"/>
      <c r="AE120" s="214"/>
      <c r="AF120" s="214"/>
      <c r="AG120" s="214"/>
      <c r="AH120" s="214"/>
      <c r="AI120" s="214"/>
      <c r="AJ120" s="214"/>
      <c r="AK120" s="214"/>
      <c r="AL120" s="214"/>
    </row>
    <row r="121" spans="1:38" s="213" customFormat="1" ht="38.25" customHeight="1">
      <c r="A121" s="903"/>
      <c r="B121" s="904"/>
      <c r="C121" s="905"/>
      <c r="D121" s="907"/>
      <c r="E121" s="908" t="s">
        <v>398</v>
      </c>
      <c r="F121" s="908"/>
      <c r="G121" s="913" t="s">
        <v>399</v>
      </c>
      <c r="H121" s="913"/>
      <c r="I121" s="913" t="s">
        <v>400</v>
      </c>
      <c r="J121" s="913"/>
      <c r="K121" s="344" t="s">
        <v>401</v>
      </c>
      <c r="L121" s="343" t="s">
        <v>402</v>
      </c>
      <c r="M121" s="343" t="s">
        <v>398</v>
      </c>
      <c r="N121" s="343" t="s">
        <v>399</v>
      </c>
      <c r="O121" s="343" t="s">
        <v>400</v>
      </c>
      <c r="P121" s="343" t="s">
        <v>401</v>
      </c>
      <c r="Q121" s="342" t="s">
        <v>403</v>
      </c>
      <c r="R121" s="914"/>
      <c r="S121" s="915"/>
      <c r="T121" s="215"/>
      <c r="U121" s="215"/>
      <c r="V121" s="215"/>
      <c r="W121" s="215"/>
      <c r="X121" s="310"/>
      <c r="Y121" s="309"/>
      <c r="Z121" s="215"/>
      <c r="AA121" s="215"/>
      <c r="AB121" s="214"/>
      <c r="AC121" s="214"/>
      <c r="AD121" s="214"/>
      <c r="AE121" s="214"/>
      <c r="AF121" s="214"/>
      <c r="AG121" s="214"/>
      <c r="AH121" s="214"/>
      <c r="AI121" s="214"/>
      <c r="AJ121" s="214"/>
      <c r="AK121" s="214"/>
      <c r="AL121" s="214"/>
    </row>
    <row r="122" spans="1:38" s="213" customFormat="1" ht="38.25" customHeight="1">
      <c r="A122" s="916" t="s">
        <v>404</v>
      </c>
      <c r="B122" s="917"/>
      <c r="C122" s="918"/>
      <c r="D122" s="313">
        <v>1000</v>
      </c>
      <c r="E122" s="809">
        <v>12888157</v>
      </c>
      <c r="F122" s="809"/>
      <c r="G122" s="805">
        <v>9888158</v>
      </c>
      <c r="H122" s="805"/>
      <c r="I122" s="805">
        <v>9776098</v>
      </c>
      <c r="J122" s="805"/>
      <c r="K122" s="288">
        <v>14785443</v>
      </c>
      <c r="L122" s="282">
        <f t="shared" ref="L122:L139" si="10">E122+G122+I122+K122</f>
        <v>47337856</v>
      </c>
      <c r="M122" s="687">
        <v>7362267.0800000001</v>
      </c>
      <c r="N122" s="288"/>
      <c r="O122" s="288"/>
      <c r="P122" s="287"/>
      <c r="Q122" s="328">
        <f>SUM(M122:P122)</f>
        <v>7362267.0800000001</v>
      </c>
      <c r="R122" s="864">
        <f t="shared" ref="R122:R141" si="11">Q122/L122</f>
        <v>0.15552599340367254</v>
      </c>
      <c r="S122" s="865"/>
      <c r="T122" s="338"/>
      <c r="U122" s="338"/>
      <c r="V122" s="215"/>
      <c r="W122" s="215"/>
      <c r="X122" s="310"/>
      <c r="Y122" s="309"/>
      <c r="Z122" s="215"/>
      <c r="AA122" s="215"/>
      <c r="AB122" s="214"/>
      <c r="AC122" s="214"/>
      <c r="AD122" s="214"/>
      <c r="AE122" s="214"/>
      <c r="AF122" s="214"/>
      <c r="AG122" s="214"/>
      <c r="AH122" s="214"/>
      <c r="AI122" s="214"/>
      <c r="AJ122" s="214"/>
      <c r="AK122" s="214"/>
      <c r="AL122" s="214"/>
    </row>
    <row r="123" spans="1:38" s="213" customFormat="1" ht="38.25" customHeight="1">
      <c r="A123" s="916"/>
      <c r="B123" s="917"/>
      <c r="C123" s="918"/>
      <c r="D123" s="313">
        <v>2000</v>
      </c>
      <c r="E123" s="812">
        <v>862848</v>
      </c>
      <c r="F123" s="813"/>
      <c r="G123" s="919">
        <v>862848</v>
      </c>
      <c r="H123" s="920"/>
      <c r="I123" s="919">
        <v>762848</v>
      </c>
      <c r="J123" s="920"/>
      <c r="K123" s="288">
        <v>862848</v>
      </c>
      <c r="L123" s="282">
        <f t="shared" si="10"/>
        <v>3351392</v>
      </c>
      <c r="M123" s="288">
        <v>0</v>
      </c>
      <c r="N123" s="288"/>
      <c r="O123" s="288"/>
      <c r="P123" s="287"/>
      <c r="Q123" s="328">
        <f>SUM(M123:P123)</f>
        <v>0</v>
      </c>
      <c r="R123" s="864">
        <f t="shared" si="11"/>
        <v>0</v>
      </c>
      <c r="S123" s="865"/>
      <c r="T123" s="338"/>
      <c r="U123" s="338"/>
      <c r="V123" s="215"/>
      <c r="W123" s="215"/>
      <c r="X123" s="310"/>
      <c r="Y123" s="309"/>
      <c r="Z123" s="215"/>
      <c r="AA123" s="215"/>
      <c r="AB123" s="214"/>
      <c r="AC123" s="214"/>
      <c r="AD123" s="214"/>
      <c r="AE123" s="214"/>
      <c r="AF123" s="214"/>
      <c r="AG123" s="214"/>
      <c r="AH123" s="214"/>
      <c r="AI123" s="214"/>
      <c r="AJ123" s="214"/>
      <c r="AK123" s="214"/>
      <c r="AL123" s="214"/>
    </row>
    <row r="124" spans="1:38" s="213" customFormat="1" ht="38.25" customHeight="1">
      <c r="A124" s="916"/>
      <c r="B124" s="917"/>
      <c r="C124" s="918"/>
      <c r="D124" s="313">
        <v>3000</v>
      </c>
      <c r="E124" s="812">
        <v>1003836</v>
      </c>
      <c r="F124" s="813"/>
      <c r="G124" s="919">
        <v>1093616</v>
      </c>
      <c r="H124" s="920"/>
      <c r="I124" s="919">
        <v>992000</v>
      </c>
      <c r="J124" s="920"/>
      <c r="K124" s="288">
        <v>891781</v>
      </c>
      <c r="L124" s="282">
        <f t="shared" si="10"/>
        <v>3981233</v>
      </c>
      <c r="M124" s="288">
        <v>982028.96</v>
      </c>
      <c r="N124" s="288"/>
      <c r="O124" s="288"/>
      <c r="P124" s="287"/>
      <c r="Q124" s="328">
        <f>SUM(M124:P124)</f>
        <v>982028.96</v>
      </c>
      <c r="R124" s="864">
        <f t="shared" si="11"/>
        <v>0.24666452830065458</v>
      </c>
      <c r="S124" s="865"/>
      <c r="T124" s="338"/>
      <c r="U124" s="338"/>
      <c r="V124" s="215"/>
      <c r="W124" s="215"/>
      <c r="X124" s="310"/>
      <c r="Y124" s="309"/>
      <c r="Z124" s="215"/>
      <c r="AA124" s="215"/>
      <c r="AB124" s="214"/>
      <c r="AC124" s="214"/>
      <c r="AD124" s="214"/>
      <c r="AE124" s="214"/>
      <c r="AF124" s="214"/>
      <c r="AG124" s="214"/>
      <c r="AH124" s="214"/>
      <c r="AI124" s="214"/>
      <c r="AJ124" s="214"/>
      <c r="AK124" s="214"/>
      <c r="AL124" s="214"/>
    </row>
    <row r="125" spans="1:38" s="213" customFormat="1" ht="38.25" customHeight="1">
      <c r="A125" s="916"/>
      <c r="B125" s="917"/>
      <c r="C125" s="918"/>
      <c r="D125" s="341" t="s">
        <v>405</v>
      </c>
      <c r="E125" s="921">
        <f>E122+E123+E124</f>
        <v>14754841</v>
      </c>
      <c r="F125" s="921"/>
      <c r="G125" s="921">
        <f>G122+G123+G124</f>
        <v>11844622</v>
      </c>
      <c r="H125" s="921"/>
      <c r="I125" s="921">
        <f>I122+I123+I124</f>
        <v>11530946</v>
      </c>
      <c r="J125" s="921"/>
      <c r="K125" s="331">
        <f>SUM(K122:K124)</f>
        <v>16540072</v>
      </c>
      <c r="L125" s="331">
        <f t="shared" si="10"/>
        <v>54670481</v>
      </c>
      <c r="M125" s="331">
        <f>SUM(M122:M124)</f>
        <v>8344296.04</v>
      </c>
      <c r="N125" s="331">
        <f>SUM(N122:N124)</f>
        <v>0</v>
      </c>
      <c r="O125" s="330">
        <f>SUM(O122:O124)</f>
        <v>0</v>
      </c>
      <c r="P125" s="330">
        <f>SUM(P122:P124)</f>
        <v>0</v>
      </c>
      <c r="Q125" s="329">
        <f>SUM(Q122:Q124)</f>
        <v>8344296.04</v>
      </c>
      <c r="R125" s="922">
        <f t="shared" si="11"/>
        <v>0.15262891211804044</v>
      </c>
      <c r="S125" s="923"/>
      <c r="T125" s="336"/>
      <c r="U125" s="336"/>
      <c r="V125" s="215"/>
      <c r="W125" s="215"/>
      <c r="X125" s="310"/>
      <c r="Y125" s="309"/>
      <c r="Z125" s="215"/>
      <c r="AA125" s="215"/>
      <c r="AB125" s="214"/>
      <c r="AC125" s="214"/>
      <c r="AD125" s="214"/>
      <c r="AE125" s="214"/>
      <c r="AF125" s="214"/>
      <c r="AG125" s="214"/>
      <c r="AH125" s="214"/>
      <c r="AI125" s="214"/>
      <c r="AJ125" s="214"/>
      <c r="AK125" s="214"/>
      <c r="AL125" s="214"/>
    </row>
    <row r="126" spans="1:38" s="213" customFormat="1" ht="38.25" customHeight="1">
      <c r="A126" s="924" t="s">
        <v>406</v>
      </c>
      <c r="B126" s="925"/>
      <c r="C126" s="925"/>
      <c r="D126" s="313">
        <v>1000</v>
      </c>
      <c r="E126" s="805">
        <v>352410</v>
      </c>
      <c r="F126" s="805"/>
      <c r="G126" s="805">
        <v>0</v>
      </c>
      <c r="H126" s="805"/>
      <c r="I126" s="805">
        <v>352410</v>
      </c>
      <c r="J126" s="805"/>
      <c r="K126" s="272">
        <v>0</v>
      </c>
      <c r="L126" s="282">
        <f t="shared" si="10"/>
        <v>704820</v>
      </c>
      <c r="M126" s="697">
        <v>277878.77</v>
      </c>
      <c r="N126" s="272"/>
      <c r="O126" s="272"/>
      <c r="P126" s="271"/>
      <c r="Q126" s="328">
        <f t="shared" ref="Q126:Q137" si="12">SUM(M126:P126)</f>
        <v>277878.77</v>
      </c>
      <c r="R126" s="864">
        <f t="shared" si="11"/>
        <v>0.39425494452484328</v>
      </c>
      <c r="S126" s="865"/>
      <c r="T126" s="340"/>
      <c r="U126" s="336"/>
      <c r="V126" s="215"/>
      <c r="W126" s="215"/>
      <c r="X126" s="310"/>
      <c r="Y126" s="309"/>
      <c r="Z126" s="215"/>
      <c r="AA126" s="215"/>
      <c r="AB126" s="214"/>
      <c r="AC126" s="214"/>
      <c r="AD126" s="214"/>
      <c r="AE126" s="214"/>
      <c r="AF126" s="214"/>
      <c r="AG126" s="214"/>
      <c r="AH126" s="214"/>
      <c r="AI126" s="214"/>
      <c r="AJ126" s="214"/>
      <c r="AK126" s="214"/>
      <c r="AL126" s="214"/>
    </row>
    <row r="127" spans="1:38" s="213" customFormat="1" ht="38.25" customHeight="1">
      <c r="A127" s="926"/>
      <c r="B127" s="927"/>
      <c r="C127" s="927"/>
      <c r="D127" s="313">
        <v>2000</v>
      </c>
      <c r="E127" s="805">
        <v>0</v>
      </c>
      <c r="F127" s="805"/>
      <c r="G127" s="805">
        <v>0</v>
      </c>
      <c r="H127" s="805"/>
      <c r="I127" s="805">
        <v>0</v>
      </c>
      <c r="J127" s="805"/>
      <c r="K127" s="272">
        <v>0</v>
      </c>
      <c r="L127" s="282">
        <f t="shared" si="10"/>
        <v>0</v>
      </c>
      <c r="M127" s="697">
        <v>129.91999999999999</v>
      </c>
      <c r="N127" s="272"/>
      <c r="O127" s="339"/>
      <c r="P127" s="271"/>
      <c r="Q127" s="328">
        <f t="shared" si="12"/>
        <v>129.91999999999999</v>
      </c>
      <c r="R127" s="864" t="e">
        <f t="shared" si="11"/>
        <v>#DIV/0!</v>
      </c>
      <c r="S127" s="865"/>
      <c r="T127" s="336"/>
      <c r="U127" s="336"/>
      <c r="V127" s="215"/>
      <c r="W127" s="215"/>
      <c r="X127" s="310"/>
      <c r="Y127" s="309"/>
      <c r="Z127" s="215"/>
      <c r="AA127" s="215"/>
      <c r="AB127" s="214"/>
      <c r="AC127" s="214"/>
      <c r="AD127" s="214"/>
      <c r="AE127" s="214"/>
      <c r="AF127" s="214"/>
      <c r="AG127" s="214"/>
      <c r="AH127" s="214"/>
      <c r="AI127" s="214"/>
      <c r="AJ127" s="214"/>
      <c r="AK127" s="214"/>
      <c r="AL127" s="214"/>
    </row>
    <row r="128" spans="1:38" s="213" customFormat="1" ht="38.25" customHeight="1">
      <c r="A128" s="926"/>
      <c r="B128" s="927"/>
      <c r="C128" s="927"/>
      <c r="D128" s="313">
        <v>3000</v>
      </c>
      <c r="E128" s="919">
        <v>125</v>
      </c>
      <c r="F128" s="920"/>
      <c r="G128" s="933">
        <v>0</v>
      </c>
      <c r="H128" s="828"/>
      <c r="I128" s="934">
        <v>0</v>
      </c>
      <c r="J128" s="828"/>
      <c r="K128" s="272">
        <v>0</v>
      </c>
      <c r="L128" s="282">
        <f t="shared" si="10"/>
        <v>125</v>
      </c>
      <c r="M128" s="272">
        <v>0</v>
      </c>
      <c r="N128" s="272"/>
      <c r="O128" s="272"/>
      <c r="P128" s="271"/>
      <c r="Q128" s="328">
        <f t="shared" si="12"/>
        <v>0</v>
      </c>
      <c r="R128" s="864">
        <f t="shared" si="11"/>
        <v>0</v>
      </c>
      <c r="S128" s="865"/>
      <c r="T128" s="336"/>
      <c r="U128" s="336"/>
      <c r="V128" s="215"/>
      <c r="W128" s="215"/>
      <c r="X128" s="310"/>
      <c r="Y128" s="309"/>
      <c r="Z128" s="215"/>
      <c r="AA128" s="215"/>
      <c r="AB128" s="214"/>
      <c r="AC128" s="214"/>
      <c r="AD128" s="214"/>
      <c r="AE128" s="214"/>
      <c r="AF128" s="214"/>
      <c r="AG128" s="214"/>
      <c r="AH128" s="214"/>
      <c r="AI128" s="214"/>
      <c r="AJ128" s="214"/>
      <c r="AK128" s="214"/>
      <c r="AL128" s="214"/>
    </row>
    <row r="129" spans="1:38" s="213" customFormat="1" ht="38.25" customHeight="1">
      <c r="A129" s="926"/>
      <c r="B129" s="927"/>
      <c r="C129" s="927"/>
      <c r="D129" s="313">
        <v>4000</v>
      </c>
      <c r="E129" s="919">
        <v>1190539</v>
      </c>
      <c r="F129" s="920"/>
      <c r="G129" s="919">
        <v>1190539</v>
      </c>
      <c r="H129" s="920"/>
      <c r="I129" s="919">
        <v>1190539</v>
      </c>
      <c r="J129" s="920"/>
      <c r="K129" s="272">
        <v>1190539</v>
      </c>
      <c r="L129" s="282">
        <f t="shared" si="10"/>
        <v>4762156</v>
      </c>
      <c r="M129" s="697">
        <v>1846123.19</v>
      </c>
      <c r="N129" s="272"/>
      <c r="O129" s="272"/>
      <c r="P129" s="271"/>
      <c r="Q129" s="328">
        <f t="shared" si="12"/>
        <v>1846123.19</v>
      </c>
      <c r="R129" s="864">
        <f t="shared" si="11"/>
        <v>0.38766541667261634</v>
      </c>
      <c r="S129" s="865"/>
      <c r="T129" s="336"/>
      <c r="U129" s="338"/>
      <c r="V129" s="215"/>
      <c r="W129" s="215"/>
      <c r="X129" s="310"/>
      <c r="Y129" s="309"/>
      <c r="Z129" s="215"/>
      <c r="AA129" s="215"/>
      <c r="AB129" s="214"/>
      <c r="AC129" s="214"/>
      <c r="AD129" s="214"/>
      <c r="AE129" s="214"/>
      <c r="AF129" s="214"/>
      <c r="AG129" s="214"/>
      <c r="AH129" s="214"/>
      <c r="AI129" s="214"/>
      <c r="AJ129" s="214"/>
      <c r="AK129" s="214"/>
      <c r="AL129" s="214"/>
    </row>
    <row r="130" spans="1:38" s="213" customFormat="1" ht="38.25" customHeight="1">
      <c r="A130" s="926"/>
      <c r="B130" s="927"/>
      <c r="C130" s="927"/>
      <c r="D130" s="313">
        <v>5000</v>
      </c>
      <c r="E130" s="805">
        <v>0</v>
      </c>
      <c r="F130" s="805"/>
      <c r="G130" s="805">
        <v>0</v>
      </c>
      <c r="H130" s="805"/>
      <c r="I130" s="805">
        <v>0</v>
      </c>
      <c r="J130" s="805"/>
      <c r="K130" s="272">
        <v>0</v>
      </c>
      <c r="L130" s="282">
        <f t="shared" si="10"/>
        <v>0</v>
      </c>
      <c r="M130" s="272">
        <v>0</v>
      </c>
      <c r="N130" s="272"/>
      <c r="O130" s="272"/>
      <c r="P130" s="271"/>
      <c r="Q130" s="328">
        <f t="shared" si="12"/>
        <v>0</v>
      </c>
      <c r="R130" s="864" t="e">
        <f t="shared" si="11"/>
        <v>#DIV/0!</v>
      </c>
      <c r="S130" s="865"/>
      <c r="T130" s="336"/>
      <c r="U130" s="336"/>
      <c r="V130" s="215"/>
      <c r="W130" s="215"/>
      <c r="X130" s="310"/>
      <c r="Y130" s="309"/>
      <c r="Z130" s="215"/>
      <c r="AA130" s="215"/>
      <c r="AB130" s="214"/>
      <c r="AC130" s="214"/>
      <c r="AD130" s="214"/>
      <c r="AE130" s="214"/>
      <c r="AF130" s="214"/>
      <c r="AG130" s="214"/>
      <c r="AH130" s="214"/>
      <c r="AI130" s="214"/>
      <c r="AJ130" s="214"/>
      <c r="AK130" s="214"/>
      <c r="AL130" s="214"/>
    </row>
    <row r="131" spans="1:38" s="213" customFormat="1" ht="38.25" customHeight="1">
      <c r="A131" s="928"/>
      <c r="B131" s="929"/>
      <c r="C131" s="929"/>
      <c r="D131" s="337" t="s">
        <v>405</v>
      </c>
      <c r="E131" s="935">
        <f>E126+E127+E128+E129+E130</f>
        <v>1543074</v>
      </c>
      <c r="F131" s="936"/>
      <c r="G131" s="935">
        <f>G126+G127+G128+G129+G130</f>
        <v>1190539</v>
      </c>
      <c r="H131" s="936"/>
      <c r="I131" s="937">
        <f>SUM(I126:J130)</f>
        <v>1542949</v>
      </c>
      <c r="J131" s="938"/>
      <c r="K131" s="331">
        <f>SUM(K126:K130)</f>
        <v>1190539</v>
      </c>
      <c r="L131" s="331">
        <f t="shared" si="10"/>
        <v>5467101</v>
      </c>
      <c r="M131" s="331">
        <f>M126+M127+M128+M129+M130</f>
        <v>2124131.88</v>
      </c>
      <c r="N131" s="331">
        <f>N126+N127+N128+N129+N130</f>
        <v>0</v>
      </c>
      <c r="O131" s="330">
        <f>SUM(O126:O130)</f>
        <v>0</v>
      </c>
      <c r="P131" s="330">
        <f>SUM(P126:P130)</f>
        <v>0</v>
      </c>
      <c r="Q131" s="329">
        <f t="shared" si="12"/>
        <v>2124131.88</v>
      </c>
      <c r="R131" s="922">
        <f t="shared" si="11"/>
        <v>0.38852984058644607</v>
      </c>
      <c r="S131" s="923"/>
      <c r="T131" s="234"/>
      <c r="U131" s="336"/>
      <c r="V131" s="215"/>
      <c r="W131" s="215"/>
      <c r="X131" s="310"/>
      <c r="Y131" s="309"/>
      <c r="Z131" s="215"/>
      <c r="AA131" s="215"/>
      <c r="AB131" s="214"/>
      <c r="AC131" s="214"/>
      <c r="AD131" s="214"/>
      <c r="AE131" s="214"/>
      <c r="AF131" s="214"/>
      <c r="AG131" s="214"/>
      <c r="AH131" s="214"/>
      <c r="AI131" s="214"/>
      <c r="AJ131" s="214"/>
      <c r="AK131" s="214"/>
      <c r="AL131" s="214"/>
    </row>
    <row r="132" spans="1:38" s="213" customFormat="1" ht="38.25" customHeight="1">
      <c r="A132" s="942" t="s">
        <v>69</v>
      </c>
      <c r="B132" s="925"/>
      <c r="C132" s="930"/>
      <c r="D132" s="313">
        <v>1000</v>
      </c>
      <c r="E132" s="805">
        <v>700581</v>
      </c>
      <c r="F132" s="805"/>
      <c r="G132" s="947">
        <v>700581</v>
      </c>
      <c r="H132" s="947"/>
      <c r="I132" s="947">
        <v>700581</v>
      </c>
      <c r="J132" s="947"/>
      <c r="K132" s="272">
        <v>700581</v>
      </c>
      <c r="L132" s="282">
        <f t="shared" si="10"/>
        <v>2802324</v>
      </c>
      <c r="M132" s="697">
        <v>940166.42</v>
      </c>
      <c r="N132" s="272"/>
      <c r="O132" s="272"/>
      <c r="P132" s="271"/>
      <c r="Q132" s="287">
        <f t="shared" si="12"/>
        <v>940166.42</v>
      </c>
      <c r="R132" s="864">
        <f t="shared" si="11"/>
        <v>0.33549526036247057</v>
      </c>
      <c r="S132" s="865"/>
      <c r="T132" s="336"/>
      <c r="U132" s="336"/>
      <c r="V132" s="215"/>
      <c r="W132" s="215"/>
      <c r="X132" s="310"/>
      <c r="Y132" s="309"/>
      <c r="Z132" s="215"/>
      <c r="AA132" s="215"/>
      <c r="AB132" s="214"/>
      <c r="AC132" s="214"/>
      <c r="AD132" s="214"/>
      <c r="AE132" s="214"/>
      <c r="AF132" s="214"/>
      <c r="AG132" s="214"/>
      <c r="AH132" s="214"/>
      <c r="AI132" s="214"/>
      <c r="AJ132" s="214"/>
      <c r="AK132" s="214"/>
      <c r="AL132" s="214"/>
    </row>
    <row r="133" spans="1:38" s="213" customFormat="1" ht="38.25" customHeight="1">
      <c r="A133" s="943"/>
      <c r="B133" s="927"/>
      <c r="C133" s="944"/>
      <c r="D133" s="313">
        <v>2000</v>
      </c>
      <c r="E133" s="805">
        <v>812500</v>
      </c>
      <c r="F133" s="805"/>
      <c r="G133" s="947">
        <v>904597</v>
      </c>
      <c r="H133" s="947"/>
      <c r="I133" s="947">
        <v>904597</v>
      </c>
      <c r="J133" s="947"/>
      <c r="K133" s="272">
        <v>904597</v>
      </c>
      <c r="L133" s="282">
        <f t="shared" si="10"/>
        <v>3526291</v>
      </c>
      <c r="M133" s="697">
        <v>352057.08</v>
      </c>
      <c r="N133" s="272"/>
      <c r="O133" s="272"/>
      <c r="P133" s="271"/>
      <c r="Q133" s="287">
        <f t="shared" si="12"/>
        <v>352057.08</v>
      </c>
      <c r="R133" s="864">
        <f t="shared" si="11"/>
        <v>9.9837784232781696E-2</v>
      </c>
      <c r="S133" s="865"/>
      <c r="T133" s="336"/>
      <c r="U133" s="336"/>
      <c r="V133" s="215"/>
      <c r="W133" s="215"/>
      <c r="X133" s="310"/>
      <c r="Y133" s="309"/>
      <c r="Z133" s="215"/>
      <c r="AA133" s="215"/>
      <c r="AB133" s="214"/>
      <c r="AC133" s="214"/>
      <c r="AD133" s="214"/>
      <c r="AE133" s="214"/>
      <c r="AF133" s="214"/>
      <c r="AG133" s="214"/>
      <c r="AH133" s="214"/>
      <c r="AI133" s="214"/>
      <c r="AJ133" s="214"/>
      <c r="AK133" s="214"/>
      <c r="AL133" s="214"/>
    </row>
    <row r="134" spans="1:38" s="213" customFormat="1" ht="38.25" customHeight="1">
      <c r="A134" s="943"/>
      <c r="B134" s="927"/>
      <c r="C134" s="944"/>
      <c r="D134" s="313">
        <v>3000</v>
      </c>
      <c r="E134" s="919">
        <v>1147641.69</v>
      </c>
      <c r="F134" s="920"/>
      <c r="G134" s="939">
        <v>192831</v>
      </c>
      <c r="H134" s="941"/>
      <c r="I134" s="939">
        <v>492831</v>
      </c>
      <c r="J134" s="940"/>
      <c r="K134" s="272">
        <v>392831</v>
      </c>
      <c r="L134" s="282">
        <f t="shared" si="10"/>
        <v>2226134.69</v>
      </c>
      <c r="M134" s="697">
        <v>984608.69</v>
      </c>
      <c r="N134" s="272"/>
      <c r="O134" s="272"/>
      <c r="P134" s="271"/>
      <c r="Q134" s="287">
        <f t="shared" si="12"/>
        <v>984608.69</v>
      </c>
      <c r="R134" s="864">
        <f t="shared" si="11"/>
        <v>0.44229520092515157</v>
      </c>
      <c r="S134" s="865"/>
      <c r="T134" s="336"/>
      <c r="U134" s="336"/>
      <c r="V134" s="215"/>
      <c r="W134" s="215"/>
      <c r="X134" s="310"/>
      <c r="Y134" s="309"/>
      <c r="Z134" s="215"/>
      <c r="AA134" s="215"/>
      <c r="AB134" s="214"/>
      <c r="AC134" s="214"/>
      <c r="AD134" s="214"/>
      <c r="AE134" s="214"/>
      <c r="AF134" s="214"/>
      <c r="AG134" s="214"/>
      <c r="AH134" s="214"/>
      <c r="AI134" s="214"/>
      <c r="AJ134" s="214"/>
      <c r="AK134" s="214"/>
      <c r="AL134" s="214"/>
    </row>
    <row r="135" spans="1:38" s="213" customFormat="1" ht="38.25" customHeight="1">
      <c r="A135" s="943"/>
      <c r="B135" s="927"/>
      <c r="C135" s="944"/>
      <c r="D135" s="313">
        <v>4000</v>
      </c>
      <c r="E135" s="919">
        <v>5668</v>
      </c>
      <c r="F135" s="920"/>
      <c r="G135" s="939">
        <v>5668</v>
      </c>
      <c r="H135" s="941"/>
      <c r="I135" s="939">
        <v>5668</v>
      </c>
      <c r="J135" s="941"/>
      <c r="K135" s="272">
        <v>5669</v>
      </c>
      <c r="L135" s="282">
        <f t="shared" si="10"/>
        <v>22673</v>
      </c>
      <c r="M135" s="272">
        <v>0</v>
      </c>
      <c r="N135" s="272"/>
      <c r="O135" s="272"/>
      <c r="P135" s="271"/>
      <c r="Q135" s="287">
        <f t="shared" si="12"/>
        <v>0</v>
      </c>
      <c r="R135" s="864">
        <f t="shared" si="11"/>
        <v>0</v>
      </c>
      <c r="S135" s="865"/>
      <c r="T135" s="336"/>
      <c r="U135" s="336"/>
      <c r="V135" s="215"/>
      <c r="W135" s="215"/>
      <c r="X135" s="310"/>
      <c r="Y135" s="309"/>
      <c r="Z135" s="215"/>
      <c r="AA135" s="215"/>
      <c r="AB135" s="214"/>
      <c r="AC135" s="214"/>
      <c r="AD135" s="214"/>
      <c r="AE135" s="214"/>
      <c r="AF135" s="214"/>
      <c r="AG135" s="214"/>
      <c r="AH135" s="214"/>
      <c r="AI135" s="214"/>
      <c r="AJ135" s="214"/>
      <c r="AK135" s="214"/>
      <c r="AL135" s="214"/>
    </row>
    <row r="136" spans="1:38" s="213" customFormat="1" ht="38.25" customHeight="1">
      <c r="A136" s="943"/>
      <c r="B136" s="927"/>
      <c r="C136" s="944"/>
      <c r="D136" s="313">
        <v>5000</v>
      </c>
      <c r="E136" s="919">
        <v>62868</v>
      </c>
      <c r="F136" s="920"/>
      <c r="G136" s="939">
        <v>62868</v>
      </c>
      <c r="H136" s="941"/>
      <c r="I136" s="939">
        <v>62868</v>
      </c>
      <c r="J136" s="941"/>
      <c r="K136" s="272">
        <v>62868</v>
      </c>
      <c r="L136" s="282">
        <f t="shared" si="10"/>
        <v>251472</v>
      </c>
      <c r="M136" s="697">
        <v>48164</v>
      </c>
      <c r="N136" s="272"/>
      <c r="O136" s="272"/>
      <c r="P136" s="271"/>
      <c r="Q136" s="287">
        <f t="shared" si="12"/>
        <v>48164</v>
      </c>
      <c r="R136" s="864">
        <f t="shared" si="11"/>
        <v>0.19152828147865369</v>
      </c>
      <c r="S136" s="865"/>
      <c r="T136" s="336"/>
      <c r="U136" s="336"/>
      <c r="V136" s="215"/>
      <c r="W136" s="215"/>
      <c r="X136" s="310"/>
      <c r="Y136" s="309"/>
      <c r="Z136" s="215"/>
      <c r="AA136" s="215"/>
      <c r="AB136" s="214"/>
      <c r="AC136" s="214"/>
      <c r="AD136" s="214"/>
      <c r="AE136" s="214"/>
      <c r="AF136" s="214"/>
      <c r="AG136" s="214"/>
      <c r="AH136" s="214"/>
      <c r="AI136" s="214"/>
      <c r="AJ136" s="214"/>
      <c r="AK136" s="214"/>
      <c r="AL136" s="214"/>
    </row>
    <row r="137" spans="1:38" s="213" customFormat="1" ht="39.75" customHeight="1">
      <c r="A137" s="943"/>
      <c r="B137" s="927"/>
      <c r="C137" s="944"/>
      <c r="D137" s="313">
        <v>6000</v>
      </c>
      <c r="E137" s="805">
        <v>0</v>
      </c>
      <c r="F137" s="805"/>
      <c r="G137" s="805">
        <v>0</v>
      </c>
      <c r="H137" s="805"/>
      <c r="I137" s="805">
        <v>0</v>
      </c>
      <c r="J137" s="805"/>
      <c r="K137" s="272">
        <v>0</v>
      </c>
      <c r="L137" s="266">
        <f t="shared" si="10"/>
        <v>0</v>
      </c>
      <c r="M137" s="335">
        <v>0</v>
      </c>
      <c r="N137" s="335"/>
      <c r="O137" s="335"/>
      <c r="P137" s="334"/>
      <c r="Q137" s="333">
        <f t="shared" si="12"/>
        <v>0</v>
      </c>
      <c r="R137" s="864" t="e">
        <f t="shared" si="11"/>
        <v>#DIV/0!</v>
      </c>
      <c r="S137" s="865"/>
      <c r="T137" s="215"/>
      <c r="U137" s="215"/>
      <c r="V137" s="215"/>
      <c r="W137" s="215"/>
      <c r="X137" s="310"/>
      <c r="Y137" s="309"/>
      <c r="Z137" s="215"/>
      <c r="AA137" s="215"/>
      <c r="AB137" s="214"/>
      <c r="AC137" s="214"/>
      <c r="AD137" s="214"/>
      <c r="AE137" s="214"/>
      <c r="AF137" s="214"/>
      <c r="AG137" s="214"/>
      <c r="AH137" s="214"/>
      <c r="AI137" s="214"/>
      <c r="AJ137" s="214"/>
      <c r="AK137" s="214"/>
      <c r="AL137" s="214"/>
    </row>
    <row r="138" spans="1:38" s="213" customFormat="1" ht="38.25" customHeight="1">
      <c r="A138" s="945"/>
      <c r="B138" s="929"/>
      <c r="C138" s="946"/>
      <c r="D138" s="332" t="s">
        <v>405</v>
      </c>
      <c r="E138" s="921">
        <f>E132+E133+E134+E135+E136+E137</f>
        <v>2729258.69</v>
      </c>
      <c r="F138" s="921"/>
      <c r="G138" s="921">
        <f>G132+G133+G134+G135+G136+G137</f>
        <v>1866545</v>
      </c>
      <c r="H138" s="921"/>
      <c r="I138" s="921">
        <f>I132+I133+I134+I135+I136+I137</f>
        <v>2166545</v>
      </c>
      <c r="J138" s="921"/>
      <c r="K138" s="331">
        <f>SUM(K132:K137)</f>
        <v>2066546</v>
      </c>
      <c r="L138" s="331">
        <f t="shared" si="10"/>
        <v>8828894.6899999995</v>
      </c>
      <c r="M138" s="331">
        <f>SUM(M132:M137)</f>
        <v>2324996.19</v>
      </c>
      <c r="N138" s="331">
        <f>SUM(N132:N137)</f>
        <v>0</v>
      </c>
      <c r="O138" s="330">
        <f>SUM(O132:O137)</f>
        <v>0</v>
      </c>
      <c r="P138" s="330">
        <f>SUM(P132:P137)</f>
        <v>0</v>
      </c>
      <c r="Q138" s="329">
        <f>M138+N138+O138+P138</f>
        <v>2324996.19</v>
      </c>
      <c r="R138" s="948">
        <f t="shared" si="11"/>
        <v>0.26333944073807952</v>
      </c>
      <c r="S138" s="949"/>
      <c r="T138" s="215"/>
      <c r="U138" s="215"/>
      <c r="V138" s="215"/>
      <c r="W138" s="215"/>
      <c r="X138" s="310"/>
      <c r="Y138" s="309"/>
      <c r="Z138" s="215"/>
      <c r="AA138" s="215"/>
      <c r="AB138" s="214"/>
      <c r="AC138" s="214"/>
      <c r="AD138" s="214"/>
      <c r="AE138" s="214"/>
      <c r="AF138" s="214"/>
      <c r="AG138" s="214"/>
      <c r="AH138" s="214"/>
      <c r="AI138" s="214"/>
      <c r="AJ138" s="214"/>
      <c r="AK138" s="214"/>
      <c r="AL138" s="214"/>
    </row>
    <row r="139" spans="1:38" s="213" customFormat="1" ht="38.25" customHeight="1">
      <c r="A139" s="925" t="s">
        <v>447</v>
      </c>
      <c r="B139" s="925"/>
      <c r="C139" s="930"/>
      <c r="D139" s="313">
        <v>3000</v>
      </c>
      <c r="E139" s="950">
        <v>3500000</v>
      </c>
      <c r="F139" s="950"/>
      <c r="G139" s="805">
        <v>0</v>
      </c>
      <c r="H139" s="805"/>
      <c r="I139" s="950">
        <v>0</v>
      </c>
      <c r="J139" s="950"/>
      <c r="K139" s="282">
        <v>0</v>
      </c>
      <c r="L139" s="282">
        <f t="shared" si="10"/>
        <v>3500000</v>
      </c>
      <c r="M139" s="288">
        <v>0</v>
      </c>
      <c r="N139" s="288"/>
      <c r="O139" s="288"/>
      <c r="P139" s="288"/>
      <c r="Q139" s="328">
        <f>SUM(M139:P139)</f>
        <v>0</v>
      </c>
      <c r="R139" s="806">
        <f t="shared" si="11"/>
        <v>0</v>
      </c>
      <c r="S139" s="807"/>
      <c r="T139" s="215"/>
      <c r="U139" s="215"/>
      <c r="V139" s="215"/>
      <c r="W139" s="215"/>
      <c r="X139" s="310"/>
      <c r="Y139" s="309"/>
      <c r="Z139" s="215"/>
      <c r="AA139" s="215"/>
      <c r="AB139" s="214"/>
      <c r="AC139" s="214"/>
      <c r="AD139" s="214"/>
      <c r="AE139" s="214"/>
      <c r="AF139" s="214"/>
      <c r="AG139" s="214"/>
      <c r="AH139" s="214"/>
      <c r="AI139" s="214"/>
      <c r="AJ139" s="214"/>
      <c r="AK139" s="214"/>
      <c r="AL139" s="214"/>
    </row>
    <row r="140" spans="1:38" s="213" customFormat="1" ht="36.75" customHeight="1" thickBot="1">
      <c r="A140" s="931"/>
      <c r="B140" s="931"/>
      <c r="C140" s="932"/>
      <c r="D140" s="327" t="s">
        <v>405</v>
      </c>
      <c r="E140" s="951">
        <f>E139</f>
        <v>3500000</v>
      </c>
      <c r="F140" s="951"/>
      <c r="G140" s="951">
        <f>SUM(G139)</f>
        <v>0</v>
      </c>
      <c r="H140" s="951"/>
      <c r="I140" s="951">
        <f>I139</f>
        <v>0</v>
      </c>
      <c r="J140" s="951"/>
      <c r="K140" s="326">
        <f>K139</f>
        <v>0</v>
      </c>
      <c r="L140" s="326">
        <f>SUM(L139)</f>
        <v>3500000</v>
      </c>
      <c r="M140" s="325">
        <f>M139</f>
        <v>0</v>
      </c>
      <c r="N140" s="325">
        <f>SUM(N139)</f>
        <v>0</v>
      </c>
      <c r="O140" s="325">
        <f>O139</f>
        <v>0</v>
      </c>
      <c r="P140" s="325">
        <f>P139</f>
        <v>0</v>
      </c>
      <c r="Q140" s="324">
        <f>SUM(Q139)</f>
        <v>0</v>
      </c>
      <c r="R140" s="948">
        <f t="shared" si="11"/>
        <v>0</v>
      </c>
      <c r="S140" s="949"/>
      <c r="T140" s="215"/>
      <c r="U140" s="215"/>
      <c r="V140" s="215"/>
      <c r="W140" s="215"/>
      <c r="X140" s="310"/>
      <c r="Y140" s="309"/>
      <c r="Z140" s="215"/>
      <c r="AA140" s="215"/>
      <c r="AB140" s="214"/>
      <c r="AC140" s="214"/>
      <c r="AD140" s="214"/>
      <c r="AE140" s="214"/>
      <c r="AF140" s="214"/>
      <c r="AG140" s="214"/>
      <c r="AH140" s="214"/>
      <c r="AI140" s="214"/>
      <c r="AJ140" s="214"/>
      <c r="AK140" s="214"/>
      <c r="AL140" s="214"/>
    </row>
    <row r="141" spans="1:38" s="213" customFormat="1" ht="38.25" customHeight="1" thickBot="1">
      <c r="A141" s="952" t="s">
        <v>66</v>
      </c>
      <c r="B141" s="953"/>
      <c r="C141" s="953"/>
      <c r="D141" s="954"/>
      <c r="E141" s="955">
        <f>E125+E131+E138+E140</f>
        <v>22527173.690000001</v>
      </c>
      <c r="F141" s="956"/>
      <c r="G141" s="955">
        <f>G125+G131+G138+G140</f>
        <v>14901706</v>
      </c>
      <c r="H141" s="956"/>
      <c r="I141" s="955">
        <f>I125+I131+I138+I140</f>
        <v>15240440</v>
      </c>
      <c r="J141" s="956"/>
      <c r="K141" s="323">
        <f t="shared" ref="K141:Q141" si="13">K125+K131+K138+K140</f>
        <v>19797157</v>
      </c>
      <c r="L141" s="323">
        <f t="shared" si="13"/>
        <v>72466476.689999998</v>
      </c>
      <c r="M141" s="323">
        <f t="shared" si="13"/>
        <v>12793424.109999999</v>
      </c>
      <c r="N141" s="323">
        <f t="shared" si="13"/>
        <v>0</v>
      </c>
      <c r="O141" s="323">
        <f t="shared" si="13"/>
        <v>0</v>
      </c>
      <c r="P141" s="323">
        <f t="shared" si="13"/>
        <v>0</v>
      </c>
      <c r="Q141" s="322">
        <f t="shared" si="13"/>
        <v>12793424.109999999</v>
      </c>
      <c r="R141" s="957">
        <f t="shared" si="11"/>
        <v>0.17654265384983767</v>
      </c>
      <c r="S141" s="958"/>
      <c r="T141" s="215"/>
      <c r="U141" s="215"/>
      <c r="V141" s="215"/>
      <c r="W141" s="215"/>
      <c r="X141" s="310"/>
      <c r="Y141" s="309"/>
      <c r="Z141" s="215"/>
      <c r="AA141" s="215"/>
      <c r="AB141" s="214"/>
      <c r="AC141" s="214"/>
      <c r="AD141" s="214"/>
      <c r="AE141" s="214"/>
      <c r="AF141" s="214"/>
      <c r="AG141" s="214"/>
      <c r="AH141" s="214"/>
      <c r="AI141" s="214"/>
      <c r="AJ141" s="214"/>
      <c r="AK141" s="214"/>
      <c r="AL141" s="214"/>
    </row>
    <row r="142" spans="1:38" s="213" customFormat="1" ht="10.5" customHeight="1" thickBot="1">
      <c r="A142" s="260"/>
      <c r="B142" s="260"/>
      <c r="C142" s="260"/>
      <c r="D142" s="260"/>
      <c r="E142" s="254"/>
      <c r="F142" s="254"/>
      <c r="G142" s="254"/>
      <c r="H142" s="254"/>
      <c r="I142" s="254"/>
      <c r="J142" s="254"/>
      <c r="K142" s="254"/>
      <c r="L142" s="254"/>
      <c r="M142" s="254"/>
      <c r="N142" s="254"/>
      <c r="O142" s="254"/>
      <c r="P142" s="254"/>
      <c r="Q142" s="254"/>
      <c r="R142" s="254"/>
      <c r="S142" s="215"/>
      <c r="T142" s="215"/>
      <c r="U142" s="215"/>
      <c r="V142" s="215"/>
      <c r="W142" s="215"/>
      <c r="X142" s="310"/>
      <c r="Y142" s="309"/>
      <c r="Z142" s="215"/>
      <c r="AA142" s="215"/>
      <c r="AB142" s="214"/>
      <c r="AC142" s="214"/>
      <c r="AD142" s="214"/>
      <c r="AE142" s="214"/>
      <c r="AF142" s="214"/>
      <c r="AG142" s="214"/>
      <c r="AH142" s="214"/>
      <c r="AI142" s="214"/>
      <c r="AJ142" s="214"/>
      <c r="AK142" s="214"/>
      <c r="AL142" s="214"/>
    </row>
    <row r="143" spans="1:38" s="213" customFormat="1" ht="38.25" customHeight="1">
      <c r="A143" s="959" t="s">
        <v>393</v>
      </c>
      <c r="B143" s="960"/>
      <c r="C143" s="960"/>
      <c r="D143" s="617">
        <v>4</v>
      </c>
      <c r="E143" s="886" t="s">
        <v>76</v>
      </c>
      <c r="F143" s="887" t="s">
        <v>78</v>
      </c>
      <c r="G143" s="887" t="s">
        <v>78</v>
      </c>
      <c r="H143" s="887" t="s">
        <v>78</v>
      </c>
      <c r="I143" s="887" t="s">
        <v>78</v>
      </c>
      <c r="J143" s="887" t="s">
        <v>78</v>
      </c>
      <c r="K143" s="887" t="s">
        <v>78</v>
      </c>
      <c r="L143" s="887" t="s">
        <v>78</v>
      </c>
      <c r="M143" s="887" t="s">
        <v>78</v>
      </c>
      <c r="N143" s="887" t="s">
        <v>78</v>
      </c>
      <c r="O143" s="887" t="s">
        <v>78</v>
      </c>
      <c r="P143" s="887" t="s">
        <v>78</v>
      </c>
      <c r="Q143" s="888" t="s">
        <v>78</v>
      </c>
      <c r="R143" s="321"/>
      <c r="S143" s="215"/>
      <c r="T143" s="215"/>
      <c r="U143" s="215"/>
      <c r="V143" s="215"/>
      <c r="W143" s="215"/>
      <c r="X143" s="310"/>
      <c r="Y143" s="309"/>
      <c r="Z143" s="215"/>
      <c r="AA143" s="215"/>
      <c r="AB143" s="214"/>
      <c r="AC143" s="214"/>
      <c r="AD143" s="214"/>
      <c r="AE143" s="214"/>
      <c r="AF143" s="214"/>
      <c r="AG143" s="214"/>
      <c r="AH143" s="214"/>
      <c r="AI143" s="214"/>
      <c r="AJ143" s="214"/>
      <c r="AK143" s="214"/>
      <c r="AL143" s="214"/>
    </row>
    <row r="144" spans="1:38" s="213" customFormat="1" ht="12" customHeight="1" thickBot="1">
      <c r="A144" s="256"/>
      <c r="B144" s="255"/>
      <c r="C144" s="254"/>
      <c r="D144" s="253"/>
      <c r="E144" s="260"/>
      <c r="F144" s="260"/>
      <c r="G144" s="260"/>
      <c r="H144" s="260"/>
      <c r="I144" s="260"/>
      <c r="J144" s="260"/>
      <c r="K144" s="260"/>
      <c r="L144" s="299"/>
      <c r="M144" s="299"/>
      <c r="N144" s="299"/>
      <c r="O144" s="299"/>
      <c r="P144" s="299"/>
      <c r="Q144" s="298"/>
      <c r="R144" s="299"/>
      <c r="S144" s="215"/>
      <c r="T144" s="215"/>
      <c r="U144" s="215"/>
      <c r="V144" s="215"/>
      <c r="W144" s="215"/>
      <c r="X144" s="310"/>
      <c r="Y144" s="309"/>
      <c r="Z144" s="215"/>
      <c r="AA144" s="215"/>
      <c r="AB144" s="214"/>
      <c r="AC144" s="214"/>
      <c r="AD144" s="214"/>
      <c r="AE144" s="214"/>
      <c r="AF144" s="214"/>
      <c r="AG144" s="214"/>
      <c r="AH144" s="214"/>
      <c r="AI144" s="214"/>
      <c r="AJ144" s="214"/>
      <c r="AK144" s="214"/>
      <c r="AL144" s="214"/>
    </row>
    <row r="145" spans="1:38" s="213" customFormat="1" ht="38.25" customHeight="1">
      <c r="A145" s="967" t="s">
        <v>407</v>
      </c>
      <c r="B145" s="968"/>
      <c r="C145" s="969"/>
      <c r="D145" s="973" t="s">
        <v>395</v>
      </c>
      <c r="E145" s="963" t="s">
        <v>396</v>
      </c>
      <c r="F145" s="963"/>
      <c r="G145" s="963"/>
      <c r="H145" s="963"/>
      <c r="I145" s="963"/>
      <c r="J145" s="963"/>
      <c r="K145" s="963"/>
      <c r="L145" s="963"/>
      <c r="M145" s="975" t="s">
        <v>397</v>
      </c>
      <c r="N145" s="976"/>
      <c r="O145" s="976"/>
      <c r="P145" s="976"/>
      <c r="Q145" s="966"/>
      <c r="R145" s="961" t="s">
        <v>471</v>
      </c>
      <c r="S145" s="962"/>
      <c r="T145" s="215"/>
      <c r="U145" s="215"/>
      <c r="V145" s="215"/>
      <c r="W145" s="215"/>
      <c r="X145" s="310"/>
      <c r="Y145" s="309"/>
      <c r="Z145" s="215"/>
      <c r="AA145" s="215"/>
      <c r="AB145" s="214"/>
      <c r="AC145" s="214"/>
      <c r="AD145" s="214"/>
      <c r="AE145" s="214"/>
      <c r="AF145" s="214"/>
      <c r="AG145" s="214"/>
      <c r="AH145" s="214"/>
      <c r="AI145" s="214"/>
      <c r="AJ145" s="214"/>
      <c r="AK145" s="214"/>
      <c r="AL145" s="214"/>
    </row>
    <row r="146" spans="1:38" s="213" customFormat="1" ht="38.25" customHeight="1">
      <c r="A146" s="970"/>
      <c r="B146" s="971"/>
      <c r="C146" s="972"/>
      <c r="D146" s="974"/>
      <c r="E146" s="963" t="s">
        <v>398</v>
      </c>
      <c r="F146" s="963"/>
      <c r="G146" s="964" t="s">
        <v>399</v>
      </c>
      <c r="H146" s="964"/>
      <c r="I146" s="964" t="s">
        <v>400</v>
      </c>
      <c r="J146" s="964"/>
      <c r="K146" s="618" t="s">
        <v>401</v>
      </c>
      <c r="L146" s="619" t="s">
        <v>402</v>
      </c>
      <c r="M146" s="619" t="s">
        <v>398</v>
      </c>
      <c r="N146" s="619" t="s">
        <v>399</v>
      </c>
      <c r="O146" s="619" t="s">
        <v>400</v>
      </c>
      <c r="P146" s="619" t="s">
        <v>401</v>
      </c>
      <c r="Q146" s="620" t="s">
        <v>403</v>
      </c>
      <c r="R146" s="965"/>
      <c r="S146" s="966"/>
      <c r="T146" s="215"/>
      <c r="U146" s="215"/>
      <c r="V146" s="215"/>
      <c r="W146" s="215"/>
      <c r="X146" s="310"/>
      <c r="Y146" s="309"/>
      <c r="Z146" s="215"/>
      <c r="AA146" s="215"/>
      <c r="AB146" s="214"/>
      <c r="AC146" s="214"/>
      <c r="AD146" s="214"/>
      <c r="AE146" s="214"/>
      <c r="AF146" s="214"/>
      <c r="AG146" s="214"/>
      <c r="AH146" s="214"/>
      <c r="AI146" s="214"/>
      <c r="AJ146" s="214"/>
      <c r="AK146" s="214"/>
      <c r="AL146" s="214"/>
    </row>
    <row r="147" spans="1:38" s="213" customFormat="1" ht="38.25" customHeight="1">
      <c r="A147" s="987" t="s">
        <v>404</v>
      </c>
      <c r="B147" s="988"/>
      <c r="C147" s="989"/>
      <c r="D147" s="320">
        <v>1000</v>
      </c>
      <c r="E147" s="805"/>
      <c r="F147" s="805"/>
      <c r="G147" s="805"/>
      <c r="H147" s="805"/>
      <c r="I147" s="805"/>
      <c r="J147" s="805"/>
      <c r="K147" s="317"/>
      <c r="L147" s="282">
        <f t="shared" ref="L147:L162" si="14">E147+G147+I147+K147</f>
        <v>0</v>
      </c>
      <c r="M147" s="288"/>
      <c r="N147" s="288"/>
      <c r="O147" s="288"/>
      <c r="P147" s="287"/>
      <c r="Q147" s="311">
        <f>SUM(M147:P147)</f>
        <v>0</v>
      </c>
      <c r="R147" s="864" t="e">
        <f t="shared" ref="R147:R163" si="15">Q147/L147</f>
        <v>#DIV/0!</v>
      </c>
      <c r="S147" s="865"/>
      <c r="T147" s="215"/>
      <c r="U147" s="215"/>
      <c r="V147" s="215"/>
      <c r="W147" s="215"/>
      <c r="X147" s="310"/>
      <c r="Y147" s="309"/>
      <c r="Z147" s="215"/>
      <c r="AA147" s="215"/>
      <c r="AB147" s="214"/>
      <c r="AC147" s="214"/>
      <c r="AD147" s="214"/>
      <c r="AE147" s="214"/>
      <c r="AF147" s="214"/>
      <c r="AG147" s="214"/>
      <c r="AH147" s="214"/>
      <c r="AI147" s="214"/>
      <c r="AJ147" s="214"/>
      <c r="AK147" s="214"/>
      <c r="AL147" s="214"/>
    </row>
    <row r="148" spans="1:38" s="213" customFormat="1" ht="38.25" customHeight="1">
      <c r="A148" s="987"/>
      <c r="B148" s="988"/>
      <c r="C148" s="989"/>
      <c r="D148" s="319">
        <v>2000</v>
      </c>
      <c r="E148" s="919"/>
      <c r="F148" s="920"/>
      <c r="G148" s="919"/>
      <c r="H148" s="920"/>
      <c r="I148" s="919"/>
      <c r="J148" s="920"/>
      <c r="K148" s="317"/>
      <c r="L148" s="282">
        <f t="shared" si="14"/>
        <v>0</v>
      </c>
      <c r="M148" s="288"/>
      <c r="N148" s="288"/>
      <c r="O148" s="288"/>
      <c r="P148" s="287"/>
      <c r="Q148" s="311">
        <f>SUM(M148:P148)</f>
        <v>0</v>
      </c>
      <c r="R148" s="864" t="e">
        <f t="shared" si="15"/>
        <v>#DIV/0!</v>
      </c>
      <c r="S148" s="865"/>
      <c r="T148" s="215"/>
      <c r="U148" s="215"/>
      <c r="V148" s="215"/>
      <c r="W148" s="215"/>
      <c r="X148" s="310"/>
      <c r="Y148" s="309"/>
      <c r="Z148" s="215"/>
      <c r="AA148" s="215"/>
      <c r="AB148" s="214"/>
      <c r="AC148" s="214"/>
      <c r="AD148" s="214"/>
      <c r="AE148" s="214"/>
      <c r="AF148" s="214"/>
      <c r="AG148" s="214"/>
      <c r="AH148" s="214"/>
      <c r="AI148" s="214"/>
      <c r="AJ148" s="214"/>
      <c r="AK148" s="214"/>
      <c r="AL148" s="214"/>
    </row>
    <row r="149" spans="1:38" s="213" customFormat="1" ht="38.25" customHeight="1">
      <c r="A149" s="987"/>
      <c r="B149" s="988"/>
      <c r="C149" s="989"/>
      <c r="D149" s="318">
        <v>3000</v>
      </c>
      <c r="E149" s="919"/>
      <c r="F149" s="920"/>
      <c r="G149" s="919"/>
      <c r="H149" s="920"/>
      <c r="I149" s="919"/>
      <c r="J149" s="920"/>
      <c r="K149" s="317"/>
      <c r="L149" s="282">
        <f t="shared" si="14"/>
        <v>0</v>
      </c>
      <c r="M149" s="288"/>
      <c r="N149" s="288"/>
      <c r="O149" s="288"/>
      <c r="P149" s="287"/>
      <c r="Q149" s="311">
        <f>SUM(M149:P149)</f>
        <v>0</v>
      </c>
      <c r="R149" s="864" t="e">
        <f t="shared" si="15"/>
        <v>#DIV/0!</v>
      </c>
      <c r="S149" s="865"/>
      <c r="T149" s="215"/>
      <c r="U149" s="215"/>
      <c r="V149" s="215"/>
      <c r="W149" s="215"/>
      <c r="X149" s="310"/>
      <c r="Y149" s="309"/>
      <c r="Z149" s="215"/>
      <c r="AA149" s="215"/>
      <c r="AB149" s="214"/>
      <c r="AC149" s="214"/>
      <c r="AD149" s="214"/>
      <c r="AE149" s="214"/>
      <c r="AF149" s="214"/>
      <c r="AG149" s="214"/>
      <c r="AH149" s="214"/>
      <c r="AI149" s="214"/>
      <c r="AJ149" s="214"/>
      <c r="AK149" s="214"/>
      <c r="AL149" s="214"/>
    </row>
    <row r="150" spans="1:38" s="213" customFormat="1" ht="38.25" customHeight="1">
      <c r="A150" s="987"/>
      <c r="B150" s="988"/>
      <c r="C150" s="989"/>
      <c r="D150" s="621" t="s">
        <v>405</v>
      </c>
      <c r="E150" s="977">
        <f>E147+E148+E149</f>
        <v>0</v>
      </c>
      <c r="F150" s="977"/>
      <c r="G150" s="977">
        <f>G147+G148+G149</f>
        <v>0</v>
      </c>
      <c r="H150" s="977"/>
      <c r="I150" s="977">
        <f>I147+I148+I149</f>
        <v>0</v>
      </c>
      <c r="J150" s="977"/>
      <c r="K150" s="622">
        <f>SUM(K147:K149)</f>
        <v>0</v>
      </c>
      <c r="L150" s="623">
        <f t="shared" si="14"/>
        <v>0</v>
      </c>
      <c r="M150" s="622">
        <f>SUM(M147:M149)</f>
        <v>0</v>
      </c>
      <c r="N150" s="622">
        <f>SUM(N147:N149)</f>
        <v>0</v>
      </c>
      <c r="O150" s="622">
        <f>SUM(O147:O149)</f>
        <v>0</v>
      </c>
      <c r="P150" s="622">
        <f>SUM(P147:P149)</f>
        <v>0</v>
      </c>
      <c r="Q150" s="624">
        <f>SUM(Q147:Q149)</f>
        <v>0</v>
      </c>
      <c r="R150" s="978" t="e">
        <f t="shared" si="15"/>
        <v>#DIV/0!</v>
      </c>
      <c r="S150" s="979"/>
      <c r="T150" s="215"/>
      <c r="U150" s="215"/>
      <c r="V150" s="215"/>
      <c r="W150" s="215"/>
      <c r="X150" s="310"/>
      <c r="Y150" s="309"/>
      <c r="Z150" s="215"/>
      <c r="AA150" s="215"/>
      <c r="AB150" s="214"/>
      <c r="AC150" s="214"/>
      <c r="AD150" s="214"/>
      <c r="AE150" s="214"/>
      <c r="AF150" s="214"/>
      <c r="AG150" s="214"/>
      <c r="AH150" s="214"/>
      <c r="AI150" s="214"/>
      <c r="AJ150" s="214"/>
      <c r="AK150" s="214"/>
      <c r="AL150" s="214"/>
    </row>
    <row r="151" spans="1:38" s="213" customFormat="1" ht="38.25" customHeight="1">
      <c r="A151" s="990" t="s">
        <v>406</v>
      </c>
      <c r="B151" s="991"/>
      <c r="C151" s="991"/>
      <c r="D151" s="313">
        <v>1000</v>
      </c>
      <c r="E151" s="980"/>
      <c r="F151" s="981"/>
      <c r="G151" s="982"/>
      <c r="H151" s="983"/>
      <c r="I151" s="984"/>
      <c r="J151" s="983"/>
      <c r="K151" s="316"/>
      <c r="L151" s="282">
        <f t="shared" si="14"/>
        <v>0</v>
      </c>
      <c r="M151" s="315"/>
      <c r="N151" s="315"/>
      <c r="O151" s="315"/>
      <c r="P151" s="314"/>
      <c r="Q151" s="311">
        <f>SUM(M151:P151)</f>
        <v>0</v>
      </c>
      <c r="R151" s="864" t="e">
        <f t="shared" si="15"/>
        <v>#DIV/0!</v>
      </c>
      <c r="S151" s="865"/>
      <c r="T151" s="215"/>
      <c r="U151" s="215"/>
      <c r="V151" s="215"/>
      <c r="W151" s="215"/>
      <c r="X151" s="310"/>
      <c r="Y151" s="309"/>
      <c r="Z151" s="215"/>
      <c r="AA151" s="215"/>
      <c r="AB151" s="214"/>
      <c r="AC151" s="214"/>
      <c r="AD151" s="214"/>
      <c r="AE151" s="214"/>
      <c r="AF151" s="214"/>
      <c r="AG151" s="214"/>
      <c r="AH151" s="214"/>
      <c r="AI151" s="214"/>
      <c r="AJ151" s="214"/>
      <c r="AK151" s="214"/>
      <c r="AL151" s="214"/>
    </row>
    <row r="152" spans="1:38" s="213" customFormat="1" ht="38.25" customHeight="1">
      <c r="A152" s="992"/>
      <c r="B152" s="993"/>
      <c r="C152" s="993"/>
      <c r="D152" s="313">
        <v>2000</v>
      </c>
      <c r="E152" s="919"/>
      <c r="F152" s="920"/>
      <c r="G152" s="919"/>
      <c r="H152" s="920"/>
      <c r="I152" s="919"/>
      <c r="J152" s="920"/>
      <c r="K152" s="317"/>
      <c r="L152" s="282">
        <f t="shared" si="14"/>
        <v>0</v>
      </c>
      <c r="M152" s="315"/>
      <c r="N152" s="315"/>
      <c r="O152" s="315"/>
      <c r="P152" s="314"/>
      <c r="Q152" s="311">
        <f>SUM(M152:P152)</f>
        <v>0</v>
      </c>
      <c r="R152" s="864" t="e">
        <f t="shared" si="15"/>
        <v>#DIV/0!</v>
      </c>
      <c r="S152" s="865"/>
      <c r="T152" s="215"/>
      <c r="U152" s="215"/>
      <c r="V152" s="215"/>
      <c r="W152" s="215"/>
      <c r="X152" s="310"/>
      <c r="Y152" s="309"/>
      <c r="Z152" s="215"/>
      <c r="AA152" s="215"/>
      <c r="AB152" s="214"/>
      <c r="AC152" s="214"/>
      <c r="AD152" s="214"/>
      <c r="AE152" s="214"/>
      <c r="AF152" s="214"/>
      <c r="AG152" s="214"/>
      <c r="AH152" s="214"/>
      <c r="AI152" s="214"/>
      <c r="AJ152" s="214"/>
      <c r="AK152" s="214"/>
      <c r="AL152" s="214"/>
    </row>
    <row r="153" spans="1:38" s="213" customFormat="1" ht="38.25" customHeight="1">
      <c r="A153" s="992"/>
      <c r="B153" s="993"/>
      <c r="C153" s="993"/>
      <c r="D153" s="313">
        <v>3000</v>
      </c>
      <c r="E153" s="980"/>
      <c r="F153" s="981"/>
      <c r="G153" s="985"/>
      <c r="H153" s="881"/>
      <c r="I153" s="986"/>
      <c r="J153" s="881"/>
      <c r="K153" s="316"/>
      <c r="L153" s="282">
        <f t="shared" si="14"/>
        <v>0</v>
      </c>
      <c r="M153" s="315"/>
      <c r="N153" s="315"/>
      <c r="O153" s="315"/>
      <c r="P153" s="314"/>
      <c r="Q153" s="311">
        <f>M153+N153+O153+P153</f>
        <v>0</v>
      </c>
      <c r="R153" s="864" t="e">
        <f t="shared" si="15"/>
        <v>#DIV/0!</v>
      </c>
      <c r="S153" s="865"/>
      <c r="T153" s="215"/>
      <c r="U153" s="215"/>
      <c r="V153" s="215"/>
      <c r="W153" s="215"/>
      <c r="X153" s="310"/>
      <c r="Y153" s="309"/>
      <c r="Z153" s="215"/>
      <c r="AA153" s="215"/>
      <c r="AB153" s="214"/>
      <c r="AC153" s="214"/>
      <c r="AD153" s="214"/>
      <c r="AE153" s="214"/>
      <c r="AF153" s="214"/>
      <c r="AG153" s="214"/>
      <c r="AH153" s="214"/>
      <c r="AI153" s="214"/>
      <c r="AJ153" s="214"/>
      <c r="AK153" s="214"/>
      <c r="AL153" s="214"/>
    </row>
    <row r="154" spans="1:38" s="213" customFormat="1" ht="38.25" customHeight="1">
      <c r="A154" s="992"/>
      <c r="B154" s="993"/>
      <c r="C154" s="993"/>
      <c r="D154" s="313">
        <v>4000</v>
      </c>
      <c r="E154" s="980"/>
      <c r="F154" s="981"/>
      <c r="G154" s="985"/>
      <c r="H154" s="881"/>
      <c r="I154" s="986"/>
      <c r="J154" s="881"/>
      <c r="K154" s="316"/>
      <c r="L154" s="282">
        <f t="shared" si="14"/>
        <v>0</v>
      </c>
      <c r="M154" s="315"/>
      <c r="N154" s="315"/>
      <c r="O154" s="315"/>
      <c r="P154" s="314"/>
      <c r="Q154" s="311">
        <f>M154+N154+O154+P154</f>
        <v>0</v>
      </c>
      <c r="R154" s="864" t="e">
        <f t="shared" si="15"/>
        <v>#DIV/0!</v>
      </c>
      <c r="S154" s="865"/>
      <c r="T154" s="215"/>
      <c r="U154" s="215"/>
      <c r="V154" s="215"/>
      <c r="W154" s="215"/>
      <c r="X154" s="310"/>
      <c r="Y154" s="309"/>
      <c r="Z154" s="215"/>
      <c r="AA154" s="215"/>
      <c r="AB154" s="214"/>
      <c r="AC154" s="214"/>
      <c r="AD154" s="214"/>
      <c r="AE154" s="214"/>
      <c r="AF154" s="214"/>
      <c r="AG154" s="214"/>
      <c r="AH154" s="214"/>
      <c r="AI154" s="214"/>
      <c r="AJ154" s="214"/>
      <c r="AK154" s="214"/>
      <c r="AL154" s="214"/>
    </row>
    <row r="155" spans="1:38" s="213" customFormat="1" ht="38.25" hidden="1" customHeight="1">
      <c r="A155" s="992"/>
      <c r="B155" s="993"/>
      <c r="C155" s="993"/>
      <c r="D155" s="313">
        <v>5000</v>
      </c>
      <c r="E155" s="879"/>
      <c r="F155" s="879"/>
      <c r="G155" s="880"/>
      <c r="H155" s="881"/>
      <c r="I155" s="882"/>
      <c r="J155" s="883"/>
      <c r="K155" s="316"/>
      <c r="L155" s="282">
        <f t="shared" si="14"/>
        <v>0</v>
      </c>
      <c r="M155" s="315"/>
      <c r="N155" s="315"/>
      <c r="O155" s="315"/>
      <c r="P155" s="314"/>
      <c r="Q155" s="311">
        <f>SUM(M155:P155)</f>
        <v>0</v>
      </c>
      <c r="R155" s="864" t="e">
        <f t="shared" si="15"/>
        <v>#DIV/0!</v>
      </c>
      <c r="S155" s="865"/>
      <c r="T155" s="215"/>
      <c r="U155" s="215"/>
      <c r="V155" s="215"/>
      <c r="W155" s="215"/>
      <c r="X155" s="310"/>
      <c r="Y155" s="309"/>
      <c r="Z155" s="215"/>
      <c r="AA155" s="215"/>
      <c r="AB155" s="214"/>
      <c r="AC155" s="214"/>
      <c r="AD155" s="214"/>
      <c r="AE155" s="214"/>
      <c r="AF155" s="214"/>
      <c r="AG155" s="214"/>
      <c r="AH155" s="214"/>
      <c r="AI155" s="214"/>
      <c r="AJ155" s="214"/>
      <c r="AK155" s="214"/>
      <c r="AL155" s="214"/>
    </row>
    <row r="156" spans="1:38" s="213" customFormat="1" ht="38.25" customHeight="1">
      <c r="A156" s="994"/>
      <c r="B156" s="995"/>
      <c r="C156" s="995"/>
      <c r="D156" s="625" t="s">
        <v>405</v>
      </c>
      <c r="E156" s="996">
        <f>E151+E152+E153+E154+E155</f>
        <v>0</v>
      </c>
      <c r="F156" s="997"/>
      <c r="G156" s="996">
        <f>G151+G152+G153+G154+G155</f>
        <v>0</v>
      </c>
      <c r="H156" s="997"/>
      <c r="I156" s="998">
        <f>SUM(I151:J155)</f>
        <v>0</v>
      </c>
      <c r="J156" s="999"/>
      <c r="K156" s="622">
        <f>SUM(K151:K155)</f>
        <v>0</v>
      </c>
      <c r="L156" s="623">
        <f t="shared" si="14"/>
        <v>0</v>
      </c>
      <c r="M156" s="622">
        <f>M151+M152+M153+M154+M155</f>
        <v>0</v>
      </c>
      <c r="N156" s="622">
        <f>N151+N152+N153+N154+N155</f>
        <v>0</v>
      </c>
      <c r="O156" s="622">
        <f>SUM(O151:O155)</f>
        <v>0</v>
      </c>
      <c r="P156" s="622">
        <f>SUM(P151:P155)</f>
        <v>0</v>
      </c>
      <c r="Q156" s="624">
        <f>SUM(M156:P156)</f>
        <v>0</v>
      </c>
      <c r="R156" s="978" t="e">
        <f t="shared" si="15"/>
        <v>#DIV/0!</v>
      </c>
      <c r="S156" s="979"/>
      <c r="T156" s="215"/>
      <c r="U156" s="215"/>
      <c r="V156" s="215"/>
      <c r="W156" s="215"/>
      <c r="X156" s="310"/>
      <c r="Y156" s="309"/>
      <c r="Z156" s="215"/>
      <c r="AA156" s="215"/>
      <c r="AB156" s="214"/>
      <c r="AC156" s="214"/>
      <c r="AD156" s="214"/>
      <c r="AE156" s="214"/>
      <c r="AF156" s="214"/>
      <c r="AG156" s="214"/>
      <c r="AH156" s="214"/>
      <c r="AI156" s="214"/>
      <c r="AJ156" s="214"/>
      <c r="AK156" s="214"/>
      <c r="AL156" s="214"/>
    </row>
    <row r="157" spans="1:38" s="213" customFormat="1" ht="38.25" customHeight="1">
      <c r="A157" s="990" t="s">
        <v>69</v>
      </c>
      <c r="B157" s="991"/>
      <c r="C157" s="991"/>
      <c r="D157" s="313">
        <v>1000</v>
      </c>
      <c r="E157" s="879"/>
      <c r="F157" s="879"/>
      <c r="G157" s="1011"/>
      <c r="H157" s="1012"/>
      <c r="I157" s="1013"/>
      <c r="J157" s="1012"/>
      <c r="K157" s="316"/>
      <c r="L157" s="282">
        <f t="shared" si="14"/>
        <v>0</v>
      </c>
      <c r="M157" s="315"/>
      <c r="N157" s="315"/>
      <c r="O157" s="315"/>
      <c r="P157" s="314"/>
      <c r="Q157" s="311">
        <f>SUM(M157:P157)</f>
        <v>0</v>
      </c>
      <c r="R157" s="864" t="e">
        <f t="shared" si="15"/>
        <v>#DIV/0!</v>
      </c>
      <c r="S157" s="865"/>
      <c r="T157" s="215"/>
      <c r="U157" s="215"/>
      <c r="V157" s="215"/>
      <c r="W157" s="215"/>
      <c r="X157" s="310"/>
      <c r="Y157" s="309"/>
      <c r="Z157" s="215"/>
      <c r="AA157" s="215"/>
      <c r="AB157" s="214"/>
      <c r="AC157" s="214"/>
      <c r="AD157" s="214"/>
      <c r="AE157" s="214"/>
      <c r="AF157" s="214"/>
      <c r="AG157" s="214"/>
      <c r="AH157" s="214"/>
      <c r="AI157" s="214"/>
      <c r="AJ157" s="214"/>
      <c r="AK157" s="214"/>
      <c r="AL157" s="214"/>
    </row>
    <row r="158" spans="1:38" s="213" customFormat="1" ht="38.25" customHeight="1">
      <c r="A158" s="992"/>
      <c r="B158" s="993"/>
      <c r="C158" s="993"/>
      <c r="D158" s="313">
        <v>2000</v>
      </c>
      <c r="E158" s="812">
        <v>5000</v>
      </c>
      <c r="F158" s="813"/>
      <c r="G158" s="812">
        <v>4000</v>
      </c>
      <c r="H158" s="813"/>
      <c r="I158" s="812">
        <v>3000</v>
      </c>
      <c r="J158" s="813"/>
      <c r="K158" s="166">
        <v>5000</v>
      </c>
      <c r="L158" s="282">
        <f t="shared" si="14"/>
        <v>17000</v>
      </c>
      <c r="M158" s="272"/>
      <c r="N158" s="273"/>
      <c r="O158" s="272"/>
      <c r="P158" s="271"/>
      <c r="Q158" s="311">
        <f t="shared" ref="Q158:Q161" si="16">SUM(M158:P158)</f>
        <v>0</v>
      </c>
      <c r="R158" s="864">
        <f t="shared" si="15"/>
        <v>0</v>
      </c>
      <c r="S158" s="865"/>
      <c r="T158" s="215"/>
      <c r="U158" s="215"/>
      <c r="V158" s="215"/>
      <c r="W158" s="215"/>
      <c r="X158" s="310"/>
      <c r="Y158" s="309"/>
      <c r="Z158" s="215"/>
      <c r="AA158" s="215"/>
      <c r="AB158" s="214"/>
      <c r="AC158" s="214"/>
      <c r="AD158" s="214"/>
      <c r="AE158" s="214"/>
      <c r="AF158" s="214"/>
      <c r="AG158" s="214"/>
      <c r="AH158" s="214"/>
      <c r="AI158" s="214"/>
      <c r="AJ158" s="214"/>
      <c r="AK158" s="214"/>
      <c r="AL158" s="214"/>
    </row>
    <row r="159" spans="1:38" s="213" customFormat="1" ht="38.25" customHeight="1">
      <c r="A159" s="992"/>
      <c r="B159" s="993"/>
      <c r="C159" s="993"/>
      <c r="D159" s="313">
        <v>3000</v>
      </c>
      <c r="E159" s="812">
        <v>13500</v>
      </c>
      <c r="F159" s="813"/>
      <c r="G159" s="812">
        <v>13500</v>
      </c>
      <c r="H159" s="813"/>
      <c r="I159" s="812">
        <v>13500</v>
      </c>
      <c r="J159" s="813"/>
      <c r="K159" s="57">
        <v>13500</v>
      </c>
      <c r="L159" s="282">
        <f t="shared" si="14"/>
        <v>54000</v>
      </c>
      <c r="M159" s="272"/>
      <c r="N159" s="273"/>
      <c r="O159" s="272"/>
      <c r="P159" s="271"/>
      <c r="Q159" s="311">
        <f t="shared" si="16"/>
        <v>0</v>
      </c>
      <c r="R159" s="864">
        <f t="shared" si="15"/>
        <v>0</v>
      </c>
      <c r="S159" s="865"/>
      <c r="T159" s="215"/>
      <c r="U159" s="215"/>
      <c r="V159" s="215"/>
      <c r="W159" s="215"/>
      <c r="X159" s="310"/>
      <c r="Y159" s="309"/>
      <c r="Z159" s="215"/>
      <c r="AA159" s="215"/>
      <c r="AB159" s="214"/>
      <c r="AC159" s="214"/>
      <c r="AD159" s="214"/>
      <c r="AE159" s="214"/>
      <c r="AF159" s="214"/>
      <c r="AG159" s="214"/>
      <c r="AH159" s="214"/>
      <c r="AI159" s="214"/>
      <c r="AJ159" s="214"/>
      <c r="AK159" s="214"/>
      <c r="AL159" s="214"/>
    </row>
    <row r="160" spans="1:38" s="213" customFormat="1" ht="38.25" customHeight="1">
      <c r="A160" s="992"/>
      <c r="B160" s="993"/>
      <c r="C160" s="993"/>
      <c r="D160" s="313">
        <v>4000</v>
      </c>
      <c r="E160" s="919"/>
      <c r="F160" s="920"/>
      <c r="G160" s="933"/>
      <c r="H160" s="828"/>
      <c r="I160" s="934"/>
      <c r="J160" s="828"/>
      <c r="K160" s="312"/>
      <c r="L160" s="282">
        <f t="shared" si="14"/>
        <v>0</v>
      </c>
      <c r="M160" s="272"/>
      <c r="N160" s="272"/>
      <c r="O160" s="272"/>
      <c r="P160" s="271"/>
      <c r="Q160" s="311">
        <f t="shared" si="16"/>
        <v>0</v>
      </c>
      <c r="R160" s="864" t="e">
        <f t="shared" si="15"/>
        <v>#DIV/0!</v>
      </c>
      <c r="S160" s="865"/>
      <c r="T160" s="215"/>
      <c r="U160" s="215"/>
      <c r="V160" s="215"/>
      <c r="W160" s="215"/>
      <c r="X160" s="310"/>
      <c r="Y160" s="309"/>
      <c r="Z160" s="215"/>
      <c r="AA160" s="215"/>
      <c r="AB160" s="214"/>
      <c r="AC160" s="214"/>
      <c r="AD160" s="214"/>
      <c r="AE160" s="214"/>
      <c r="AF160" s="214"/>
      <c r="AG160" s="214"/>
      <c r="AH160" s="214"/>
      <c r="AI160" s="214"/>
      <c r="AJ160" s="214"/>
      <c r="AK160" s="214"/>
      <c r="AL160" s="214"/>
    </row>
    <row r="161" spans="1:38" s="213" customFormat="1" ht="38.25" hidden="1" customHeight="1">
      <c r="A161" s="992"/>
      <c r="B161" s="993"/>
      <c r="C161" s="993"/>
      <c r="D161" s="313">
        <v>5000</v>
      </c>
      <c r="E161" s="805"/>
      <c r="F161" s="805"/>
      <c r="G161" s="827"/>
      <c r="H161" s="828"/>
      <c r="I161" s="829"/>
      <c r="J161" s="830"/>
      <c r="K161" s="312"/>
      <c r="L161" s="282">
        <f t="shared" si="14"/>
        <v>0</v>
      </c>
      <c r="M161" s="272"/>
      <c r="N161" s="272"/>
      <c r="O161" s="272"/>
      <c r="P161" s="271"/>
      <c r="Q161" s="311">
        <f t="shared" si="16"/>
        <v>0</v>
      </c>
      <c r="R161" s="864" t="e">
        <f t="shared" si="15"/>
        <v>#DIV/0!</v>
      </c>
      <c r="S161" s="865"/>
      <c r="T161" s="215"/>
      <c r="U161" s="215"/>
      <c r="V161" s="215"/>
      <c r="W161" s="215"/>
      <c r="X161" s="310"/>
      <c r="Y161" s="309"/>
      <c r="Z161" s="215"/>
      <c r="AA161" s="215"/>
      <c r="AB161" s="214"/>
      <c r="AC161" s="214"/>
      <c r="AD161" s="214"/>
      <c r="AE161" s="214"/>
      <c r="AF161" s="214"/>
      <c r="AG161" s="214"/>
      <c r="AH161" s="214"/>
      <c r="AI161" s="214"/>
      <c r="AJ161" s="214"/>
      <c r="AK161" s="214"/>
      <c r="AL161" s="214"/>
    </row>
    <row r="162" spans="1:38" s="213" customFormat="1" ht="38.25" customHeight="1" thickBot="1">
      <c r="A162" s="992"/>
      <c r="B162" s="993"/>
      <c r="C162" s="993"/>
      <c r="D162" s="626" t="s">
        <v>405</v>
      </c>
      <c r="E162" s="1009">
        <f>E157+E158+E159+E160+E161</f>
        <v>18500</v>
      </c>
      <c r="F162" s="1010"/>
      <c r="G162" s="1009">
        <f>G157+G158+G159+G160+G161</f>
        <v>17500</v>
      </c>
      <c r="H162" s="1010"/>
      <c r="I162" s="1009">
        <f>SUM(I157:J161)</f>
        <v>16500</v>
      </c>
      <c r="J162" s="1010"/>
      <c r="K162" s="627">
        <f>SUM(K157:K161)</f>
        <v>18500</v>
      </c>
      <c r="L162" s="628">
        <f t="shared" si="14"/>
        <v>71000</v>
      </c>
      <c r="M162" s="627">
        <f>SUM(M157:M161)</f>
        <v>0</v>
      </c>
      <c r="N162" s="627">
        <f>SUM(N157:N161)</f>
        <v>0</v>
      </c>
      <c r="O162" s="627">
        <f>SUM(O157:O161)</f>
        <v>0</v>
      </c>
      <c r="P162" s="627">
        <f>SUM(P157:P161)</f>
        <v>0</v>
      </c>
      <c r="Q162" s="629">
        <f>M162+N162+O162+P162</f>
        <v>0</v>
      </c>
      <c r="R162" s="1000">
        <f t="shared" si="15"/>
        <v>0</v>
      </c>
      <c r="S162" s="1001"/>
      <c r="T162" s="215"/>
      <c r="U162" s="215"/>
      <c r="V162" s="215"/>
      <c r="W162" s="215"/>
      <c r="X162" s="310"/>
      <c r="Y162" s="309"/>
      <c r="Z162" s="215"/>
      <c r="AA162" s="215"/>
      <c r="AB162" s="214"/>
      <c r="AC162" s="214"/>
      <c r="AD162" s="214"/>
      <c r="AE162" s="214"/>
      <c r="AF162" s="214"/>
      <c r="AG162" s="214"/>
      <c r="AH162" s="214"/>
      <c r="AI162" s="214"/>
      <c r="AJ162" s="214"/>
      <c r="AK162" s="214"/>
      <c r="AL162" s="214"/>
    </row>
    <row r="163" spans="1:38" s="213" customFormat="1" ht="38.25" customHeight="1" thickBot="1">
      <c r="A163" s="1002" t="s">
        <v>66</v>
      </c>
      <c r="B163" s="1003"/>
      <c r="C163" s="1003"/>
      <c r="D163" s="1004"/>
      <c r="E163" s="1005">
        <f>E150+E156+E162</f>
        <v>18500</v>
      </c>
      <c r="F163" s="1006"/>
      <c r="G163" s="1005">
        <f>G150+G156+G162</f>
        <v>17500</v>
      </c>
      <c r="H163" s="1006"/>
      <c r="I163" s="1005">
        <f>I150+I156+I162</f>
        <v>16500</v>
      </c>
      <c r="J163" s="1006"/>
      <c r="K163" s="630">
        <f t="shared" ref="K163:Q163" si="17">K150+K156+K162</f>
        <v>18500</v>
      </c>
      <c r="L163" s="630">
        <f t="shared" si="17"/>
        <v>71000</v>
      </c>
      <c r="M163" s="630">
        <f t="shared" si="17"/>
        <v>0</v>
      </c>
      <c r="N163" s="630">
        <f t="shared" si="17"/>
        <v>0</v>
      </c>
      <c r="O163" s="630">
        <f t="shared" si="17"/>
        <v>0</v>
      </c>
      <c r="P163" s="630">
        <f t="shared" si="17"/>
        <v>0</v>
      </c>
      <c r="Q163" s="631">
        <f t="shared" si="17"/>
        <v>0</v>
      </c>
      <c r="R163" s="1007">
        <f t="shared" si="15"/>
        <v>0</v>
      </c>
      <c r="S163" s="1008"/>
      <c r="T163" s="215"/>
      <c r="U163" s="215"/>
      <c r="V163" s="215"/>
      <c r="W163" s="215"/>
      <c r="X163" s="310"/>
      <c r="Y163" s="309"/>
      <c r="Z163" s="215"/>
      <c r="AA163" s="215"/>
      <c r="AB163" s="214"/>
      <c r="AC163" s="214"/>
      <c r="AD163" s="214"/>
      <c r="AE163" s="214"/>
      <c r="AF163" s="214"/>
      <c r="AG163" s="214"/>
      <c r="AH163" s="214"/>
      <c r="AI163" s="214"/>
      <c r="AJ163" s="214"/>
      <c r="AK163" s="214"/>
      <c r="AL163" s="214"/>
    </row>
    <row r="164" spans="1:38" s="213" customFormat="1" ht="10.5" customHeight="1" thickBot="1">
      <c r="A164" s="260"/>
      <c r="B164" s="260"/>
      <c r="C164" s="260"/>
      <c r="D164" s="260"/>
      <c r="E164" s="254"/>
      <c r="F164" s="254"/>
      <c r="G164" s="254"/>
      <c r="H164" s="254"/>
      <c r="I164" s="254"/>
      <c r="J164" s="254"/>
      <c r="K164" s="254"/>
      <c r="L164" s="254"/>
      <c r="M164" s="254"/>
      <c r="N164" s="254"/>
      <c r="O164" s="254"/>
      <c r="P164" s="254"/>
      <c r="Q164" s="254"/>
      <c r="R164" s="259"/>
      <c r="S164" s="215"/>
      <c r="T164" s="233"/>
      <c r="U164" s="233"/>
      <c r="V164" s="233"/>
      <c r="W164" s="233"/>
      <c r="X164" s="232"/>
      <c r="Y164" s="231"/>
      <c r="Z164" s="215"/>
      <c r="AA164" s="215"/>
      <c r="AB164" s="214"/>
      <c r="AC164" s="214"/>
      <c r="AD164" s="214"/>
      <c r="AE164" s="214"/>
      <c r="AF164" s="214"/>
      <c r="AG164" s="214"/>
      <c r="AH164" s="214"/>
      <c r="AI164" s="214"/>
      <c r="AJ164" s="214"/>
      <c r="AK164" s="214"/>
      <c r="AL164" s="214"/>
    </row>
    <row r="165" spans="1:38" s="213" customFormat="1" ht="38.25" customHeight="1">
      <c r="A165" s="1014" t="s">
        <v>393</v>
      </c>
      <c r="B165" s="1015"/>
      <c r="C165" s="1015"/>
      <c r="D165" s="632">
        <v>5</v>
      </c>
      <c r="E165" s="1016" t="s">
        <v>81</v>
      </c>
      <c r="F165" s="1017" t="s">
        <v>78</v>
      </c>
      <c r="G165" s="1017" t="s">
        <v>78</v>
      </c>
      <c r="H165" s="1017" t="s">
        <v>78</v>
      </c>
      <c r="I165" s="1017" t="s">
        <v>78</v>
      </c>
      <c r="J165" s="1017" t="s">
        <v>78</v>
      </c>
      <c r="K165" s="1017" t="s">
        <v>78</v>
      </c>
      <c r="L165" s="1017" t="s">
        <v>78</v>
      </c>
      <c r="M165" s="1017" t="s">
        <v>78</v>
      </c>
      <c r="N165" s="1017" t="s">
        <v>78</v>
      </c>
      <c r="O165" s="1017" t="s">
        <v>78</v>
      </c>
      <c r="P165" s="1017" t="s">
        <v>78</v>
      </c>
      <c r="Q165" s="1018" t="s">
        <v>78</v>
      </c>
      <c r="R165" s="257"/>
      <c r="S165" s="215"/>
      <c r="T165" s="233"/>
      <c r="U165" s="233"/>
      <c r="V165" s="233"/>
      <c r="W165" s="233"/>
      <c r="X165" s="232"/>
      <c r="Y165" s="231"/>
      <c r="Z165" s="215"/>
      <c r="AA165" s="215"/>
      <c r="AB165" s="214"/>
      <c r="AC165" s="214"/>
      <c r="AD165" s="214"/>
      <c r="AE165" s="214"/>
      <c r="AF165" s="214"/>
      <c r="AG165" s="214"/>
      <c r="AH165" s="214"/>
      <c r="AI165" s="214"/>
      <c r="AJ165" s="214"/>
      <c r="AK165" s="214"/>
      <c r="AL165" s="214"/>
    </row>
    <row r="166" spans="1:38" s="213" customFormat="1" ht="12" customHeight="1" thickBot="1">
      <c r="A166" s="256"/>
      <c r="B166" s="255"/>
      <c r="C166" s="254"/>
      <c r="D166" s="253"/>
      <c r="E166" s="260"/>
      <c r="F166" s="260"/>
      <c r="G166" s="260"/>
      <c r="H166" s="260"/>
      <c r="I166" s="260"/>
      <c r="J166" s="260"/>
      <c r="K166" s="260"/>
      <c r="L166" s="299"/>
      <c r="M166" s="299"/>
      <c r="N166" s="299"/>
      <c r="O166" s="299"/>
      <c r="P166" s="299"/>
      <c r="Q166" s="298"/>
      <c r="R166" s="297"/>
      <c r="S166" s="215"/>
      <c r="T166" s="233"/>
      <c r="U166" s="233"/>
      <c r="V166" s="233"/>
      <c r="W166" s="233"/>
      <c r="X166" s="232"/>
      <c r="Y166" s="231"/>
      <c r="Z166" s="215"/>
      <c r="AA166" s="215"/>
      <c r="AB166" s="214"/>
      <c r="AC166" s="214"/>
      <c r="AD166" s="214"/>
      <c r="AE166" s="214"/>
      <c r="AF166" s="214"/>
      <c r="AG166" s="214"/>
      <c r="AH166" s="214"/>
      <c r="AI166" s="214"/>
      <c r="AJ166" s="214"/>
      <c r="AK166" s="214"/>
      <c r="AL166" s="214"/>
    </row>
    <row r="167" spans="1:38" s="213" customFormat="1" ht="38.25" customHeight="1">
      <c r="A167" s="1019" t="s">
        <v>407</v>
      </c>
      <c r="B167" s="1020"/>
      <c r="C167" s="1021"/>
      <c r="D167" s="1025" t="s">
        <v>395</v>
      </c>
      <c r="E167" s="1027" t="s">
        <v>396</v>
      </c>
      <c r="F167" s="1027"/>
      <c r="G167" s="1027"/>
      <c r="H167" s="1027"/>
      <c r="I167" s="1027"/>
      <c r="J167" s="1027"/>
      <c r="K167" s="1027"/>
      <c r="L167" s="1027"/>
      <c r="M167" s="1028" t="s">
        <v>397</v>
      </c>
      <c r="N167" s="1029"/>
      <c r="O167" s="1029"/>
      <c r="P167" s="1029"/>
      <c r="Q167" s="1030"/>
      <c r="R167" s="1038" t="s">
        <v>471</v>
      </c>
      <c r="S167" s="1039"/>
      <c r="T167" s="233"/>
      <c r="U167" s="233"/>
      <c r="V167" s="233"/>
      <c r="W167" s="233"/>
      <c r="X167" s="232"/>
      <c r="Y167" s="231"/>
      <c r="Z167" s="215"/>
      <c r="AA167" s="215"/>
      <c r="AB167" s="214"/>
      <c r="AC167" s="214"/>
      <c r="AD167" s="214"/>
      <c r="AE167" s="214"/>
      <c r="AF167" s="214"/>
      <c r="AG167" s="214"/>
      <c r="AH167" s="214"/>
      <c r="AI167" s="214"/>
      <c r="AJ167" s="214"/>
      <c r="AK167" s="214"/>
      <c r="AL167" s="214"/>
    </row>
    <row r="168" spans="1:38" s="213" customFormat="1" ht="38.25" customHeight="1">
      <c r="A168" s="1022"/>
      <c r="B168" s="1023"/>
      <c r="C168" s="1024"/>
      <c r="D168" s="1026"/>
      <c r="E168" s="1027" t="s">
        <v>398</v>
      </c>
      <c r="F168" s="1027"/>
      <c r="G168" s="1040" t="s">
        <v>399</v>
      </c>
      <c r="H168" s="1040"/>
      <c r="I168" s="1040" t="s">
        <v>400</v>
      </c>
      <c r="J168" s="1040"/>
      <c r="K168" s="633" t="s">
        <v>401</v>
      </c>
      <c r="L168" s="634" t="s">
        <v>402</v>
      </c>
      <c r="M168" s="634" t="s">
        <v>398</v>
      </c>
      <c r="N168" s="634" t="s">
        <v>399</v>
      </c>
      <c r="O168" s="634" t="s">
        <v>400</v>
      </c>
      <c r="P168" s="634" t="s">
        <v>401</v>
      </c>
      <c r="Q168" s="635" t="s">
        <v>403</v>
      </c>
      <c r="R168" s="1041"/>
      <c r="S168" s="1030"/>
      <c r="T168" s="233"/>
      <c r="U168" s="233"/>
      <c r="V168" s="233"/>
      <c r="W168" s="233"/>
      <c r="X168" s="232"/>
      <c r="Y168" s="231"/>
      <c r="Z168" s="215"/>
      <c r="AA168" s="215"/>
      <c r="AB168" s="214"/>
      <c r="AC168" s="214"/>
      <c r="AD168" s="214"/>
      <c r="AE168" s="214"/>
      <c r="AF168" s="214"/>
      <c r="AG168" s="214"/>
      <c r="AH168" s="214"/>
      <c r="AI168" s="214"/>
      <c r="AJ168" s="214"/>
      <c r="AK168" s="214"/>
      <c r="AL168" s="214"/>
    </row>
    <row r="169" spans="1:38" s="213" customFormat="1" ht="38.25" customHeight="1">
      <c r="A169" s="1051" t="s">
        <v>404</v>
      </c>
      <c r="B169" s="1052"/>
      <c r="C169" s="1053"/>
      <c r="D169" s="291">
        <v>1000</v>
      </c>
      <c r="E169" s="1042"/>
      <c r="F169" s="1043"/>
      <c r="G169" s="1042"/>
      <c r="H169" s="1043"/>
      <c r="I169" s="1042"/>
      <c r="J169" s="1043"/>
      <c r="K169" s="305"/>
      <c r="L169" s="274">
        <f t="shared" ref="L169:L184" si="18">E169+G169+I169+K169</f>
        <v>0</v>
      </c>
      <c r="M169" s="305"/>
      <c r="N169" s="288"/>
      <c r="O169" s="288"/>
      <c r="P169" s="307"/>
      <c r="Q169" s="270">
        <f>SUM(M169:P169)</f>
        <v>0</v>
      </c>
      <c r="R169" s="1036" t="e">
        <f t="shared" ref="R169:R185" si="19">Q169/L169</f>
        <v>#DIV/0!</v>
      </c>
      <c r="S169" s="1037"/>
      <c r="T169" s="233"/>
      <c r="U169" s="233"/>
      <c r="V169" s="233"/>
      <c r="W169" s="233"/>
      <c r="X169" s="232"/>
      <c r="Y169" s="231"/>
      <c r="Z169" s="215"/>
      <c r="AA169" s="215"/>
      <c r="AB169" s="214"/>
      <c r="AC169" s="214"/>
      <c r="AD169" s="214"/>
      <c r="AE169" s="214"/>
      <c r="AF169" s="214"/>
      <c r="AG169" s="214"/>
      <c r="AH169" s="214"/>
      <c r="AI169" s="214"/>
      <c r="AJ169" s="214"/>
      <c r="AK169" s="214"/>
      <c r="AL169" s="214"/>
    </row>
    <row r="170" spans="1:38" s="213" customFormat="1" ht="38.25" customHeight="1">
      <c r="A170" s="1051"/>
      <c r="B170" s="1052"/>
      <c r="C170" s="1053"/>
      <c r="D170" s="290">
        <v>2000</v>
      </c>
      <c r="E170" s="810">
        <v>2000</v>
      </c>
      <c r="F170" s="811"/>
      <c r="G170" s="810">
        <v>2000</v>
      </c>
      <c r="H170" s="811"/>
      <c r="I170" s="810">
        <v>2000</v>
      </c>
      <c r="J170" s="811"/>
      <c r="K170" s="308">
        <v>2000</v>
      </c>
      <c r="L170" s="274">
        <f t="shared" si="18"/>
        <v>8000</v>
      </c>
      <c r="M170" s="305"/>
      <c r="N170" s="288"/>
      <c r="O170" s="288"/>
      <c r="P170" s="307"/>
      <c r="Q170" s="270">
        <f>SUM(M170:P170)</f>
        <v>0</v>
      </c>
      <c r="R170" s="1036">
        <f t="shared" si="19"/>
        <v>0</v>
      </c>
      <c r="S170" s="1037"/>
      <c r="T170" s="233"/>
      <c r="U170" s="233"/>
      <c r="V170" s="233"/>
      <c r="W170" s="233"/>
      <c r="X170" s="232"/>
      <c r="Y170" s="231"/>
      <c r="Z170" s="215"/>
      <c r="AA170" s="215"/>
      <c r="AB170" s="214"/>
      <c r="AC170" s="214"/>
      <c r="AD170" s="214"/>
      <c r="AE170" s="214"/>
      <c r="AF170" s="214"/>
      <c r="AG170" s="214"/>
      <c r="AH170" s="214"/>
      <c r="AI170" s="214"/>
      <c r="AJ170" s="214"/>
      <c r="AK170" s="214"/>
      <c r="AL170" s="214"/>
    </row>
    <row r="171" spans="1:38" s="213" customFormat="1" ht="38.25" customHeight="1">
      <c r="A171" s="1051"/>
      <c r="B171" s="1052"/>
      <c r="C171" s="1053"/>
      <c r="D171" s="289">
        <v>3000</v>
      </c>
      <c r="E171" s="810">
        <v>5500</v>
      </c>
      <c r="F171" s="811"/>
      <c r="G171" s="810">
        <v>2300</v>
      </c>
      <c r="H171" s="811"/>
      <c r="I171" s="810">
        <v>2300</v>
      </c>
      <c r="J171" s="811"/>
      <c r="K171" s="308">
        <v>5500</v>
      </c>
      <c r="L171" s="274">
        <f t="shared" si="18"/>
        <v>15600</v>
      </c>
      <c r="M171" s="305"/>
      <c r="N171" s="288"/>
      <c r="O171" s="288"/>
      <c r="P171" s="307"/>
      <c r="Q171" s="270">
        <f>SUM(M171:P171)</f>
        <v>0</v>
      </c>
      <c r="R171" s="1036">
        <f t="shared" si="19"/>
        <v>0</v>
      </c>
      <c r="S171" s="1037"/>
      <c r="T171" s="233"/>
      <c r="U171" s="233"/>
      <c r="V171" s="233"/>
      <c r="W171" s="233"/>
      <c r="X171" s="232"/>
      <c r="Y171" s="231"/>
      <c r="Z171" s="215"/>
      <c r="AA171" s="215"/>
      <c r="AB171" s="214"/>
      <c r="AC171" s="214"/>
      <c r="AD171" s="214"/>
      <c r="AE171" s="214"/>
      <c r="AF171" s="214"/>
      <c r="AG171" s="214"/>
      <c r="AH171" s="214"/>
      <c r="AI171" s="214"/>
      <c r="AJ171" s="214"/>
      <c r="AK171" s="214"/>
      <c r="AL171" s="214"/>
    </row>
    <row r="172" spans="1:38" s="213" customFormat="1" ht="38.25" customHeight="1">
      <c r="A172" s="1051"/>
      <c r="B172" s="1052"/>
      <c r="C172" s="1053"/>
      <c r="D172" s="636" t="s">
        <v>405</v>
      </c>
      <c r="E172" s="1044">
        <f>E169+E170+E171</f>
        <v>7500</v>
      </c>
      <c r="F172" s="1044"/>
      <c r="G172" s="1044">
        <f>G169+G170+G171</f>
        <v>4300</v>
      </c>
      <c r="H172" s="1044"/>
      <c r="I172" s="1044">
        <f>I169+I170+I171</f>
        <v>4300</v>
      </c>
      <c r="J172" s="1044"/>
      <c r="K172" s="637">
        <f>SUM(K169:K171)</f>
        <v>7500</v>
      </c>
      <c r="L172" s="637">
        <f t="shared" si="18"/>
        <v>23600</v>
      </c>
      <c r="M172" s="637">
        <f>SUM(M169:M171)</f>
        <v>0</v>
      </c>
      <c r="N172" s="637">
        <f>SUM(N169:N171)</f>
        <v>0</v>
      </c>
      <c r="O172" s="637">
        <f>SUM(O169:O171)</f>
        <v>0</v>
      </c>
      <c r="P172" s="637">
        <f>SUM(P169:P171)</f>
        <v>0</v>
      </c>
      <c r="Q172" s="638">
        <f>SUM(Q169:Q171)</f>
        <v>0</v>
      </c>
      <c r="R172" s="1045">
        <f t="shared" si="19"/>
        <v>0</v>
      </c>
      <c r="S172" s="1046"/>
      <c r="T172" s="233"/>
      <c r="U172" s="233"/>
      <c r="V172" s="233"/>
      <c r="W172" s="233"/>
      <c r="X172" s="232"/>
      <c r="Y172" s="231"/>
      <c r="Z172" s="215"/>
      <c r="AA172" s="215"/>
      <c r="AB172" s="214"/>
      <c r="AC172" s="214"/>
      <c r="AD172" s="214"/>
      <c r="AE172" s="214"/>
      <c r="AF172" s="214"/>
      <c r="AG172" s="214"/>
      <c r="AH172" s="214"/>
      <c r="AI172" s="214"/>
      <c r="AJ172" s="214"/>
      <c r="AK172" s="214"/>
      <c r="AL172" s="214"/>
    </row>
    <row r="173" spans="1:38" s="213" customFormat="1" ht="38.25" customHeight="1">
      <c r="A173" s="1054" t="s">
        <v>406</v>
      </c>
      <c r="B173" s="1055"/>
      <c r="C173" s="1055"/>
      <c r="D173" s="275">
        <v>1000</v>
      </c>
      <c r="E173" s="1047"/>
      <c r="F173" s="1047"/>
      <c r="G173" s="1048"/>
      <c r="H173" s="1049"/>
      <c r="I173" s="1050"/>
      <c r="J173" s="1049"/>
      <c r="K173" s="306"/>
      <c r="L173" s="274">
        <f t="shared" si="18"/>
        <v>0</v>
      </c>
      <c r="M173" s="303"/>
      <c r="N173" s="303"/>
      <c r="O173" s="303"/>
      <c r="P173" s="302"/>
      <c r="Q173" s="270">
        <f>SUM(M173:P173)</f>
        <v>0</v>
      </c>
      <c r="R173" s="1036" t="e">
        <f t="shared" si="19"/>
        <v>#DIV/0!</v>
      </c>
      <c r="S173" s="1037"/>
      <c r="T173" s="233"/>
      <c r="U173" s="233"/>
      <c r="V173" s="233"/>
      <c r="W173" s="233"/>
      <c r="X173" s="232"/>
      <c r="Y173" s="231"/>
      <c r="Z173" s="215"/>
      <c r="AA173" s="215"/>
      <c r="AB173" s="214"/>
      <c r="AC173" s="214"/>
      <c r="AD173" s="214"/>
      <c r="AE173" s="214"/>
      <c r="AF173" s="214"/>
      <c r="AG173" s="214"/>
      <c r="AH173" s="214"/>
      <c r="AI173" s="214"/>
      <c r="AJ173" s="214"/>
      <c r="AK173" s="214"/>
      <c r="AL173" s="214"/>
    </row>
    <row r="174" spans="1:38" s="213" customFormat="1" ht="38.25" customHeight="1">
      <c r="A174" s="1056"/>
      <c r="B174" s="1057"/>
      <c r="C174" s="1057"/>
      <c r="D174" s="275">
        <v>2000</v>
      </c>
      <c r="E174" s="1047"/>
      <c r="F174" s="1047"/>
      <c r="G174" s="1064"/>
      <c r="H174" s="1034"/>
      <c r="I174" s="1035"/>
      <c r="J174" s="1034"/>
      <c r="K174" s="306"/>
      <c r="L174" s="274">
        <f t="shared" si="18"/>
        <v>0</v>
      </c>
      <c r="M174" s="303"/>
      <c r="N174" s="303"/>
      <c r="O174" s="303"/>
      <c r="P174" s="302"/>
      <c r="Q174" s="270">
        <f>SUM(M174:P174)</f>
        <v>0</v>
      </c>
      <c r="R174" s="1036" t="e">
        <f t="shared" si="19"/>
        <v>#DIV/0!</v>
      </c>
      <c r="S174" s="1037"/>
      <c r="T174" s="233"/>
      <c r="U174" s="233"/>
      <c r="V174" s="233"/>
      <c r="W174" s="233"/>
      <c r="X174" s="232"/>
      <c r="Y174" s="231"/>
      <c r="Z174" s="215"/>
      <c r="AA174" s="215"/>
      <c r="AB174" s="214"/>
      <c r="AC174" s="214"/>
      <c r="AD174" s="214"/>
      <c r="AE174" s="214"/>
      <c r="AF174" s="214"/>
      <c r="AG174" s="214"/>
      <c r="AH174" s="214"/>
      <c r="AI174" s="214"/>
      <c r="AJ174" s="214"/>
      <c r="AK174" s="214"/>
      <c r="AL174" s="214"/>
    </row>
    <row r="175" spans="1:38" s="213" customFormat="1" ht="38.25" customHeight="1">
      <c r="A175" s="1056"/>
      <c r="B175" s="1057"/>
      <c r="C175" s="1057"/>
      <c r="D175" s="275">
        <v>3000</v>
      </c>
      <c r="E175" s="1031"/>
      <c r="F175" s="1032"/>
      <c r="G175" s="1033"/>
      <c r="H175" s="1034"/>
      <c r="I175" s="1035"/>
      <c r="J175" s="1034"/>
      <c r="K175" s="306"/>
      <c r="L175" s="274">
        <f t="shared" si="18"/>
        <v>0</v>
      </c>
      <c r="M175" s="303"/>
      <c r="N175" s="303"/>
      <c r="O175" s="303"/>
      <c r="P175" s="302"/>
      <c r="Q175" s="270">
        <f>M175+N175+O175+P175</f>
        <v>0</v>
      </c>
      <c r="R175" s="1036" t="e">
        <f t="shared" si="19"/>
        <v>#DIV/0!</v>
      </c>
      <c r="S175" s="1037"/>
      <c r="T175" s="233"/>
      <c r="U175" s="233"/>
      <c r="V175" s="233"/>
      <c r="W175" s="233"/>
      <c r="X175" s="232"/>
      <c r="Y175" s="231"/>
      <c r="Z175" s="215"/>
      <c r="AA175" s="215"/>
      <c r="AB175" s="214"/>
      <c r="AC175" s="214"/>
      <c r="AD175" s="214"/>
      <c r="AE175" s="214"/>
      <c r="AF175" s="214"/>
      <c r="AG175" s="214"/>
      <c r="AH175" s="214"/>
      <c r="AI175" s="214"/>
      <c r="AJ175" s="214"/>
      <c r="AK175" s="214"/>
      <c r="AL175" s="214"/>
    </row>
    <row r="176" spans="1:38" s="213" customFormat="1" ht="38.25" customHeight="1">
      <c r="A176" s="1056"/>
      <c r="B176" s="1057"/>
      <c r="C176" s="1057"/>
      <c r="D176" s="275">
        <v>4000</v>
      </c>
      <c r="E176" s="1031"/>
      <c r="F176" s="1032"/>
      <c r="G176" s="1033"/>
      <c r="H176" s="1034"/>
      <c r="I176" s="1035"/>
      <c r="J176" s="1034"/>
      <c r="K176" s="306"/>
      <c r="L176" s="274">
        <f t="shared" si="18"/>
        <v>0</v>
      </c>
      <c r="M176" s="303"/>
      <c r="N176" s="303"/>
      <c r="O176" s="303"/>
      <c r="P176" s="302"/>
      <c r="Q176" s="270">
        <f>M176+N176+O176+P176</f>
        <v>0</v>
      </c>
      <c r="R176" s="1036" t="e">
        <f t="shared" si="19"/>
        <v>#DIV/0!</v>
      </c>
      <c r="S176" s="1037"/>
      <c r="T176" s="233"/>
      <c r="U176" s="233"/>
      <c r="V176" s="233"/>
      <c r="W176" s="233"/>
      <c r="X176" s="232"/>
      <c r="Y176" s="231"/>
      <c r="Z176" s="215"/>
      <c r="AA176" s="215"/>
      <c r="AB176" s="214"/>
      <c r="AC176" s="214"/>
      <c r="AD176" s="214"/>
      <c r="AE176" s="214"/>
      <c r="AF176" s="214"/>
      <c r="AG176" s="214"/>
      <c r="AH176" s="214"/>
      <c r="AI176" s="214"/>
      <c r="AJ176" s="214"/>
      <c r="AK176" s="214"/>
      <c r="AL176" s="214"/>
    </row>
    <row r="177" spans="1:38" s="213" customFormat="1" ht="38.25" hidden="1" customHeight="1">
      <c r="A177" s="1056"/>
      <c r="B177" s="1057"/>
      <c r="C177" s="1057"/>
      <c r="D177" s="275">
        <v>5000</v>
      </c>
      <c r="E177" s="1047"/>
      <c r="F177" s="1047"/>
      <c r="G177" s="1064"/>
      <c r="H177" s="1034"/>
      <c r="I177" s="1065"/>
      <c r="J177" s="1066"/>
      <c r="K177" s="306"/>
      <c r="L177" s="274">
        <f t="shared" si="18"/>
        <v>0</v>
      </c>
      <c r="M177" s="303"/>
      <c r="N177" s="303"/>
      <c r="O177" s="303"/>
      <c r="P177" s="302"/>
      <c r="Q177" s="270">
        <f t="shared" ref="Q177:Q183" si="20">SUM(M177:P177)</f>
        <v>0</v>
      </c>
      <c r="R177" s="1036" t="e">
        <f t="shared" si="19"/>
        <v>#DIV/0!</v>
      </c>
      <c r="S177" s="1037"/>
      <c r="T177" s="233"/>
      <c r="U177" s="233"/>
      <c r="V177" s="233"/>
      <c r="W177" s="233"/>
      <c r="X177" s="232"/>
      <c r="Y177" s="231"/>
      <c r="Z177" s="215"/>
      <c r="AA177" s="215"/>
      <c r="AB177" s="214"/>
      <c r="AC177" s="214"/>
      <c r="AD177" s="214"/>
      <c r="AE177" s="214"/>
      <c r="AF177" s="214"/>
      <c r="AG177" s="214"/>
      <c r="AH177" s="214"/>
      <c r="AI177" s="214"/>
      <c r="AJ177" s="214"/>
      <c r="AK177" s="214"/>
      <c r="AL177" s="214"/>
    </row>
    <row r="178" spans="1:38" s="213" customFormat="1" ht="38.25" customHeight="1">
      <c r="A178" s="1058"/>
      <c r="B178" s="1059"/>
      <c r="C178" s="1059"/>
      <c r="D178" s="639" t="s">
        <v>405</v>
      </c>
      <c r="E178" s="1060">
        <f>E173+E174+E175+E176+E177</f>
        <v>0</v>
      </c>
      <c r="F178" s="1061"/>
      <c r="G178" s="1060">
        <f>G173+G174+G175+G176+G177</f>
        <v>0</v>
      </c>
      <c r="H178" s="1061"/>
      <c r="I178" s="1062">
        <f>SUM(I173:J177)</f>
        <v>0</v>
      </c>
      <c r="J178" s="1063"/>
      <c r="K178" s="637">
        <f>SUM(K173:K177)</f>
        <v>0</v>
      </c>
      <c r="L178" s="637">
        <f t="shared" si="18"/>
        <v>0</v>
      </c>
      <c r="M178" s="637">
        <f>M173+M174+M175+M176+M177</f>
        <v>0</v>
      </c>
      <c r="N178" s="637">
        <f>N173+N174+N175+N176+N177</f>
        <v>0</v>
      </c>
      <c r="O178" s="637">
        <f>SUM(O173:O177)</f>
        <v>0</v>
      </c>
      <c r="P178" s="637">
        <f>SUM(P173:P177)</f>
        <v>0</v>
      </c>
      <c r="Q178" s="638">
        <f t="shared" si="20"/>
        <v>0</v>
      </c>
      <c r="R178" s="1045" t="e">
        <f t="shared" si="19"/>
        <v>#DIV/0!</v>
      </c>
      <c r="S178" s="1046"/>
      <c r="T178" s="233"/>
      <c r="U178" s="233"/>
      <c r="V178" s="233"/>
      <c r="W178" s="233"/>
      <c r="X178" s="232"/>
      <c r="Y178" s="231"/>
      <c r="Z178" s="215"/>
      <c r="AA178" s="215"/>
      <c r="AB178" s="214"/>
      <c r="AC178" s="214"/>
      <c r="AD178" s="214"/>
      <c r="AE178" s="214"/>
      <c r="AF178" s="214"/>
      <c r="AG178" s="214"/>
      <c r="AH178" s="214"/>
      <c r="AI178" s="214"/>
      <c r="AJ178" s="214"/>
      <c r="AK178" s="214"/>
      <c r="AL178" s="214"/>
    </row>
    <row r="179" spans="1:38" s="213" customFormat="1" ht="38.25" customHeight="1">
      <c r="A179" s="1054" t="s">
        <v>69</v>
      </c>
      <c r="B179" s="1055"/>
      <c r="C179" s="1055"/>
      <c r="D179" s="275">
        <v>1000</v>
      </c>
      <c r="E179" s="1078"/>
      <c r="F179" s="1078"/>
      <c r="G179" s="1079"/>
      <c r="H179" s="1080"/>
      <c r="I179" s="1081"/>
      <c r="J179" s="1080"/>
      <c r="K179" s="304"/>
      <c r="L179" s="274">
        <f t="shared" si="18"/>
        <v>0</v>
      </c>
      <c r="M179" s="303"/>
      <c r="N179" s="303"/>
      <c r="O179" s="303"/>
      <c r="P179" s="302"/>
      <c r="Q179" s="270">
        <f t="shared" si="20"/>
        <v>0</v>
      </c>
      <c r="R179" s="1036" t="e">
        <f t="shared" si="19"/>
        <v>#DIV/0!</v>
      </c>
      <c r="S179" s="1037"/>
      <c r="T179" s="233"/>
      <c r="U179" s="233"/>
      <c r="V179" s="233"/>
      <c r="W179" s="233"/>
      <c r="X179" s="232"/>
      <c r="Y179" s="231"/>
      <c r="Z179" s="215"/>
      <c r="AA179" s="215"/>
      <c r="AB179" s="214"/>
      <c r="AC179" s="214"/>
      <c r="AD179" s="214"/>
      <c r="AE179" s="214"/>
      <c r="AF179" s="214"/>
      <c r="AG179" s="214"/>
      <c r="AH179" s="214"/>
      <c r="AI179" s="214"/>
      <c r="AJ179" s="214"/>
      <c r="AK179" s="214"/>
      <c r="AL179" s="214"/>
    </row>
    <row r="180" spans="1:38" s="213" customFormat="1" ht="38.25" customHeight="1">
      <c r="A180" s="1056"/>
      <c r="B180" s="1057"/>
      <c r="C180" s="1057"/>
      <c r="D180" s="275">
        <v>2000</v>
      </c>
      <c r="E180" s="1042"/>
      <c r="F180" s="1043"/>
      <c r="G180" s="1042"/>
      <c r="H180" s="1043"/>
      <c r="I180" s="1042"/>
      <c r="J180" s="1043"/>
      <c r="K180" s="305"/>
      <c r="L180" s="274">
        <f t="shared" si="18"/>
        <v>0</v>
      </c>
      <c r="M180" s="303"/>
      <c r="N180" s="303"/>
      <c r="O180" s="303"/>
      <c r="P180" s="302"/>
      <c r="Q180" s="270">
        <f t="shared" si="20"/>
        <v>0</v>
      </c>
      <c r="R180" s="1036" t="e">
        <f t="shared" si="19"/>
        <v>#DIV/0!</v>
      </c>
      <c r="S180" s="1037"/>
      <c r="T180" s="233"/>
      <c r="U180" s="233"/>
      <c r="V180" s="233"/>
      <c r="W180" s="233"/>
      <c r="X180" s="232"/>
      <c r="Y180" s="231"/>
      <c r="Z180" s="215"/>
      <c r="AA180" s="215"/>
      <c r="AB180" s="214"/>
      <c r="AC180" s="214"/>
      <c r="AD180" s="214"/>
      <c r="AE180" s="214"/>
      <c r="AF180" s="214"/>
      <c r="AG180" s="214"/>
      <c r="AH180" s="214"/>
      <c r="AI180" s="214"/>
      <c r="AJ180" s="214"/>
      <c r="AK180" s="214"/>
      <c r="AL180" s="214"/>
    </row>
    <row r="181" spans="1:38" s="213" customFormat="1" ht="38.25" customHeight="1">
      <c r="A181" s="1056"/>
      <c r="B181" s="1057"/>
      <c r="C181" s="1057"/>
      <c r="D181" s="275">
        <v>3000</v>
      </c>
      <c r="E181" s="1042"/>
      <c r="F181" s="1043"/>
      <c r="G181" s="1042"/>
      <c r="H181" s="1043"/>
      <c r="I181" s="1042"/>
      <c r="J181" s="1043"/>
      <c r="K181" s="305"/>
      <c r="L181" s="274">
        <f t="shared" si="18"/>
        <v>0</v>
      </c>
      <c r="M181" s="303"/>
      <c r="N181" s="303"/>
      <c r="O181" s="303"/>
      <c r="P181" s="302"/>
      <c r="Q181" s="270">
        <f t="shared" si="20"/>
        <v>0</v>
      </c>
      <c r="R181" s="1036" t="e">
        <f t="shared" si="19"/>
        <v>#DIV/0!</v>
      </c>
      <c r="S181" s="1037"/>
      <c r="T181" s="233"/>
      <c r="U181" s="233"/>
      <c r="V181" s="233"/>
      <c r="W181" s="233"/>
      <c r="X181" s="232"/>
      <c r="Y181" s="231"/>
      <c r="Z181" s="215"/>
      <c r="AA181" s="215"/>
      <c r="AB181" s="214"/>
      <c r="AC181" s="214"/>
      <c r="AD181" s="214"/>
      <c r="AE181" s="214"/>
      <c r="AF181" s="214"/>
      <c r="AG181" s="214"/>
      <c r="AH181" s="214"/>
      <c r="AI181" s="214"/>
      <c r="AJ181" s="214"/>
      <c r="AK181" s="214"/>
      <c r="AL181" s="214"/>
    </row>
    <row r="182" spans="1:38" s="213" customFormat="1" ht="38.25" customHeight="1">
      <c r="A182" s="1056"/>
      <c r="B182" s="1057"/>
      <c r="C182" s="1057"/>
      <c r="D182" s="275">
        <v>4000</v>
      </c>
      <c r="E182" s="1099"/>
      <c r="F182" s="1100"/>
      <c r="G182" s="1101"/>
      <c r="H182" s="1102"/>
      <c r="I182" s="1103"/>
      <c r="J182" s="1102"/>
      <c r="K182" s="304"/>
      <c r="L182" s="274">
        <f t="shared" si="18"/>
        <v>0</v>
      </c>
      <c r="M182" s="303"/>
      <c r="N182" s="303"/>
      <c r="O182" s="303"/>
      <c r="P182" s="302"/>
      <c r="Q182" s="270">
        <f t="shared" si="20"/>
        <v>0</v>
      </c>
      <c r="R182" s="1036" t="e">
        <f t="shared" si="19"/>
        <v>#DIV/0!</v>
      </c>
      <c r="S182" s="1037"/>
      <c r="T182" s="235"/>
      <c r="U182" s="244"/>
      <c r="V182" s="233"/>
      <c r="W182" s="233"/>
      <c r="X182" s="232"/>
      <c r="Y182" s="231"/>
      <c r="Z182" s="215"/>
      <c r="AA182" s="215"/>
      <c r="AB182" s="214"/>
      <c r="AC182" s="214"/>
      <c r="AD182" s="214"/>
      <c r="AE182" s="214"/>
      <c r="AF182" s="214"/>
      <c r="AG182" s="214"/>
      <c r="AH182" s="214"/>
      <c r="AI182" s="214"/>
      <c r="AJ182" s="214"/>
      <c r="AK182" s="214"/>
      <c r="AL182" s="214"/>
    </row>
    <row r="183" spans="1:38" s="213" customFormat="1" ht="38.25" hidden="1" customHeight="1">
      <c r="A183" s="1056"/>
      <c r="B183" s="1057"/>
      <c r="C183" s="1057"/>
      <c r="D183" s="275">
        <v>5000</v>
      </c>
      <c r="E183" s="1078"/>
      <c r="F183" s="1078"/>
      <c r="G183" s="1104"/>
      <c r="H183" s="1102"/>
      <c r="I183" s="1105"/>
      <c r="J183" s="1106"/>
      <c r="K183" s="304"/>
      <c r="L183" s="274">
        <f t="shared" si="18"/>
        <v>0</v>
      </c>
      <c r="M183" s="303"/>
      <c r="N183" s="303"/>
      <c r="O183" s="303"/>
      <c r="P183" s="302"/>
      <c r="Q183" s="270">
        <f t="shared" si="20"/>
        <v>0</v>
      </c>
      <c r="R183" s="1036" t="e">
        <f t="shared" si="19"/>
        <v>#DIV/0!</v>
      </c>
      <c r="S183" s="1037"/>
      <c r="T183" s="216"/>
      <c r="U183" s="301"/>
      <c r="V183" s="242"/>
      <c r="W183" s="261"/>
      <c r="X183" s="232"/>
      <c r="Y183" s="231"/>
      <c r="Z183" s="215"/>
      <c r="AA183" s="215"/>
      <c r="AB183" s="214"/>
      <c r="AC183" s="214"/>
      <c r="AD183" s="214"/>
      <c r="AE183" s="214"/>
      <c r="AF183" s="214"/>
      <c r="AG183" s="214"/>
      <c r="AH183" s="214"/>
      <c r="AI183" s="214"/>
      <c r="AJ183" s="214"/>
      <c r="AK183" s="214"/>
      <c r="AL183" s="214"/>
    </row>
    <row r="184" spans="1:38" s="213" customFormat="1" ht="38.25" customHeight="1" thickBot="1">
      <c r="A184" s="1056"/>
      <c r="B184" s="1057"/>
      <c r="C184" s="1057"/>
      <c r="D184" s="640" t="s">
        <v>405</v>
      </c>
      <c r="E184" s="1076">
        <f>E179+E180+E181+E182+E183</f>
        <v>0</v>
      </c>
      <c r="F184" s="1077"/>
      <c r="G184" s="1076">
        <f>G179+G180+G181+G182+G183</f>
        <v>0</v>
      </c>
      <c r="H184" s="1077"/>
      <c r="I184" s="1076">
        <f>SUM(I179:J183)</f>
        <v>0</v>
      </c>
      <c r="J184" s="1077"/>
      <c r="K184" s="641">
        <f>SUM(K179:K183)</f>
        <v>0</v>
      </c>
      <c r="L184" s="641">
        <f t="shared" si="18"/>
        <v>0</v>
      </c>
      <c r="M184" s="641">
        <f>SUM(M179:M183)</f>
        <v>0</v>
      </c>
      <c r="N184" s="641">
        <f>SUM(N179:N183)</f>
        <v>0</v>
      </c>
      <c r="O184" s="641">
        <f>SUM(O179:O183)</f>
        <v>0</v>
      </c>
      <c r="P184" s="641">
        <f>SUM(P179:P183)</f>
        <v>0</v>
      </c>
      <c r="Q184" s="642">
        <f>M184+N184+O184+P184</f>
        <v>0</v>
      </c>
      <c r="R184" s="1067" t="e">
        <f t="shared" si="19"/>
        <v>#DIV/0!</v>
      </c>
      <c r="S184" s="1068"/>
      <c r="T184" s="300"/>
      <c r="U184" s="233"/>
      <c r="V184" s="233"/>
      <c r="W184" s="233"/>
      <c r="X184" s="232"/>
      <c r="Y184" s="231"/>
      <c r="Z184" s="215"/>
      <c r="AA184" s="215"/>
      <c r="AB184" s="214"/>
      <c r="AC184" s="214"/>
      <c r="AD184" s="214"/>
      <c r="AE184" s="214"/>
      <c r="AF184" s="214"/>
      <c r="AG184" s="214"/>
      <c r="AH184" s="214"/>
      <c r="AI184" s="214"/>
      <c r="AJ184" s="214"/>
      <c r="AK184" s="214"/>
      <c r="AL184" s="214"/>
    </row>
    <row r="185" spans="1:38" s="213" customFormat="1" ht="38.25" customHeight="1" thickBot="1">
      <c r="A185" s="1069" t="s">
        <v>66</v>
      </c>
      <c r="B185" s="1070"/>
      <c r="C185" s="1070"/>
      <c r="D185" s="1071"/>
      <c r="E185" s="1072">
        <f>E172+E178+E184</f>
        <v>7500</v>
      </c>
      <c r="F185" s="1073"/>
      <c r="G185" s="1072">
        <f>G172+G178+G184</f>
        <v>4300</v>
      </c>
      <c r="H185" s="1073"/>
      <c r="I185" s="1072">
        <f>I172+I178+I184</f>
        <v>4300</v>
      </c>
      <c r="J185" s="1073"/>
      <c r="K185" s="643">
        <f t="shared" ref="K185:Q185" si="21">K172+K178+K184</f>
        <v>7500</v>
      </c>
      <c r="L185" s="643">
        <f t="shared" si="21"/>
        <v>23600</v>
      </c>
      <c r="M185" s="643">
        <f t="shared" si="21"/>
        <v>0</v>
      </c>
      <c r="N185" s="643">
        <f t="shared" si="21"/>
        <v>0</v>
      </c>
      <c r="O185" s="643">
        <f t="shared" si="21"/>
        <v>0</v>
      </c>
      <c r="P185" s="643">
        <f t="shared" si="21"/>
        <v>0</v>
      </c>
      <c r="Q185" s="644">
        <f t="shared" si="21"/>
        <v>0</v>
      </c>
      <c r="R185" s="1074">
        <f t="shared" si="19"/>
        <v>0</v>
      </c>
      <c r="S185" s="1075"/>
      <c r="T185" s="243"/>
      <c r="U185" s="243"/>
      <c r="V185" s="233"/>
      <c r="W185" s="233"/>
      <c r="X185" s="232"/>
      <c r="Y185" s="231"/>
      <c r="Z185" s="215"/>
      <c r="AA185" s="215"/>
      <c r="AB185" s="214"/>
      <c r="AC185" s="214"/>
      <c r="AD185" s="214"/>
      <c r="AE185" s="214"/>
      <c r="AF185" s="214"/>
      <c r="AG185" s="214"/>
      <c r="AH185" s="214"/>
      <c r="AI185" s="214"/>
      <c r="AJ185" s="214"/>
      <c r="AK185" s="214"/>
      <c r="AL185" s="214"/>
    </row>
    <row r="186" spans="1:38" s="213" customFormat="1" ht="48" customHeight="1" thickBot="1">
      <c r="A186" s="260"/>
      <c r="B186" s="260"/>
      <c r="C186" s="260"/>
      <c r="D186" s="260"/>
      <c r="E186" s="254"/>
      <c r="F186" s="254"/>
      <c r="G186" s="254"/>
      <c r="H186" s="254"/>
      <c r="I186" s="254"/>
      <c r="J186" s="254"/>
      <c r="K186" s="254"/>
      <c r="L186" s="254"/>
      <c r="M186" s="254"/>
      <c r="N186" s="254"/>
      <c r="O186" s="254"/>
      <c r="P186" s="254"/>
      <c r="Q186" s="254"/>
      <c r="R186" s="259"/>
      <c r="S186" s="215"/>
      <c r="T186" s="243"/>
      <c r="U186" s="233"/>
      <c r="V186" s="233"/>
      <c r="W186" s="233"/>
      <c r="X186" s="232"/>
      <c r="Y186" s="231"/>
      <c r="Z186" s="215"/>
      <c r="AA186" s="215"/>
      <c r="AB186" s="214"/>
      <c r="AC186" s="214"/>
      <c r="AD186" s="214"/>
      <c r="AE186" s="214"/>
      <c r="AF186" s="214"/>
      <c r="AG186" s="214"/>
      <c r="AH186" s="214"/>
      <c r="AI186" s="214"/>
      <c r="AJ186" s="214"/>
      <c r="AK186" s="214"/>
      <c r="AL186" s="214"/>
    </row>
    <row r="187" spans="1:38" s="213" customFormat="1" ht="38.25" customHeight="1">
      <c r="A187" s="1082" t="s">
        <v>393</v>
      </c>
      <c r="B187" s="1083"/>
      <c r="C187" s="1083"/>
      <c r="D187" s="645">
        <v>6</v>
      </c>
      <c r="E187" s="1084" t="s">
        <v>80</v>
      </c>
      <c r="F187" s="1085" t="s">
        <v>78</v>
      </c>
      <c r="G187" s="1085" t="s">
        <v>78</v>
      </c>
      <c r="H187" s="1085" t="s">
        <v>78</v>
      </c>
      <c r="I187" s="1085" t="s">
        <v>78</v>
      </c>
      <c r="J187" s="1085" t="s">
        <v>78</v>
      </c>
      <c r="K187" s="1085" t="s">
        <v>78</v>
      </c>
      <c r="L187" s="1085" t="s">
        <v>78</v>
      </c>
      <c r="M187" s="1085" t="s">
        <v>78</v>
      </c>
      <c r="N187" s="1085" t="s">
        <v>78</v>
      </c>
      <c r="O187" s="1085" t="s">
        <v>78</v>
      </c>
      <c r="P187" s="1085" t="s">
        <v>78</v>
      </c>
      <c r="Q187" s="1086" t="s">
        <v>78</v>
      </c>
      <c r="R187" s="257"/>
      <c r="S187" s="215"/>
      <c r="T187" s="242"/>
      <c r="U187" s="233"/>
      <c r="V187" s="233"/>
      <c r="W187" s="233"/>
      <c r="X187" s="232"/>
      <c r="Y187" s="231"/>
      <c r="Z187" s="215"/>
      <c r="AA187" s="215"/>
      <c r="AB187" s="214"/>
      <c r="AC187" s="214"/>
      <c r="AD187" s="214"/>
      <c r="AE187" s="214"/>
      <c r="AF187" s="214"/>
      <c r="AG187" s="214"/>
      <c r="AH187" s="214"/>
      <c r="AI187" s="214"/>
      <c r="AJ187" s="214"/>
      <c r="AK187" s="214"/>
      <c r="AL187" s="214"/>
    </row>
    <row r="188" spans="1:38" s="213" customFormat="1" ht="12" customHeight="1" thickBot="1">
      <c r="A188" s="256"/>
      <c r="B188" s="255"/>
      <c r="C188" s="254"/>
      <c r="D188" s="253"/>
      <c r="E188" s="260"/>
      <c r="F188" s="260"/>
      <c r="G188" s="260"/>
      <c r="H188" s="260"/>
      <c r="I188" s="260"/>
      <c r="J188" s="260"/>
      <c r="K188" s="260"/>
      <c r="L188" s="299"/>
      <c r="M188" s="299"/>
      <c r="N188" s="299"/>
      <c r="O188" s="299"/>
      <c r="P188" s="299"/>
      <c r="Q188" s="298"/>
      <c r="R188" s="297"/>
      <c r="S188" s="215"/>
      <c r="T188" s="233"/>
      <c r="U188" s="233"/>
      <c r="V188" s="233"/>
      <c r="W188" s="233"/>
      <c r="X188" s="232"/>
      <c r="Y188" s="231"/>
      <c r="Z188" s="215"/>
      <c r="AA188" s="215"/>
      <c r="AB188" s="214"/>
      <c r="AC188" s="214"/>
      <c r="AD188" s="214"/>
      <c r="AE188" s="214"/>
      <c r="AF188" s="214"/>
      <c r="AG188" s="214"/>
      <c r="AH188" s="214"/>
      <c r="AI188" s="214"/>
      <c r="AJ188" s="214"/>
      <c r="AK188" s="214"/>
      <c r="AL188" s="214"/>
    </row>
    <row r="189" spans="1:38" s="213" customFormat="1" ht="38.25" customHeight="1">
      <c r="A189" s="1087" t="s">
        <v>408</v>
      </c>
      <c r="B189" s="1088"/>
      <c r="C189" s="1089"/>
      <c r="D189" s="1093" t="s">
        <v>395</v>
      </c>
      <c r="E189" s="1095" t="s">
        <v>396</v>
      </c>
      <c r="F189" s="1095"/>
      <c r="G189" s="1095"/>
      <c r="H189" s="1095"/>
      <c r="I189" s="1095"/>
      <c r="J189" s="1095"/>
      <c r="K189" s="1095"/>
      <c r="L189" s="1095"/>
      <c r="M189" s="1096" t="s">
        <v>397</v>
      </c>
      <c r="N189" s="1097"/>
      <c r="O189" s="1097"/>
      <c r="P189" s="1097"/>
      <c r="Q189" s="1098"/>
      <c r="R189" s="1110" t="s">
        <v>471</v>
      </c>
      <c r="S189" s="1111"/>
      <c r="T189" s="242"/>
      <c r="U189" s="233"/>
      <c r="V189" s="233"/>
      <c r="W189" s="233"/>
      <c r="X189" s="232"/>
      <c r="Y189" s="231"/>
      <c r="Z189" s="215"/>
      <c r="AA189" s="215"/>
      <c r="AB189" s="214"/>
      <c r="AC189" s="214"/>
      <c r="AD189" s="214"/>
      <c r="AE189" s="214"/>
      <c r="AF189" s="214"/>
      <c r="AG189" s="214"/>
      <c r="AH189" s="214"/>
      <c r="AI189" s="214"/>
      <c r="AJ189" s="214"/>
      <c r="AK189" s="214"/>
      <c r="AL189" s="214"/>
    </row>
    <row r="190" spans="1:38" s="213" customFormat="1" ht="38.25" customHeight="1">
      <c r="A190" s="1090"/>
      <c r="B190" s="1091"/>
      <c r="C190" s="1092"/>
      <c r="D190" s="1094"/>
      <c r="E190" s="1095" t="s">
        <v>398</v>
      </c>
      <c r="F190" s="1095"/>
      <c r="G190" s="1112" t="s">
        <v>399</v>
      </c>
      <c r="H190" s="1112"/>
      <c r="I190" s="1112" t="s">
        <v>400</v>
      </c>
      <c r="J190" s="1112"/>
      <c r="K190" s="296" t="s">
        <v>401</v>
      </c>
      <c r="L190" s="295" t="s">
        <v>402</v>
      </c>
      <c r="M190" s="295" t="s">
        <v>398</v>
      </c>
      <c r="N190" s="295" t="s">
        <v>399</v>
      </c>
      <c r="O190" s="295" t="s">
        <v>400</v>
      </c>
      <c r="P190" s="295" t="s">
        <v>401</v>
      </c>
      <c r="Q190" s="293" t="s">
        <v>403</v>
      </c>
      <c r="R190" s="294"/>
      <c r="S190" s="293"/>
      <c r="T190" s="292"/>
      <c r="U190" s="233"/>
      <c r="V190" s="233"/>
      <c r="W190" s="233"/>
      <c r="X190" s="232"/>
      <c r="Y190" s="231"/>
      <c r="Z190" s="215"/>
      <c r="AA190" s="215"/>
      <c r="AB190" s="214"/>
      <c r="AC190" s="214"/>
      <c r="AD190" s="214"/>
      <c r="AE190" s="214"/>
      <c r="AF190" s="214"/>
      <c r="AG190" s="214"/>
      <c r="AH190" s="214"/>
      <c r="AI190" s="214"/>
      <c r="AJ190" s="214"/>
      <c r="AK190" s="214"/>
      <c r="AL190" s="214"/>
    </row>
    <row r="191" spans="1:38" s="213" customFormat="1" ht="38.25" customHeight="1">
      <c r="A191" s="1113" t="s">
        <v>404</v>
      </c>
      <c r="B191" s="1114"/>
      <c r="C191" s="1115"/>
      <c r="D191" s="291">
        <v>1000</v>
      </c>
      <c r="E191" s="805">
        <v>42814290.520000003</v>
      </c>
      <c r="F191" s="805"/>
      <c r="G191" s="812">
        <v>34078712</v>
      </c>
      <c r="H191" s="813"/>
      <c r="I191" s="947">
        <v>32307031</v>
      </c>
      <c r="J191" s="947"/>
      <c r="K191" s="167">
        <v>45461708</v>
      </c>
      <c r="L191" s="282">
        <f>E191+G191+I191+K191</f>
        <v>154661741.52000001</v>
      </c>
      <c r="M191" s="288">
        <v>42438826.090000004</v>
      </c>
      <c r="N191" s="288"/>
      <c r="O191" s="288"/>
      <c r="P191" s="287"/>
      <c r="Q191" s="270">
        <f>SUM(M191:P191)</f>
        <v>42438826.090000004</v>
      </c>
      <c r="R191" s="1036">
        <f t="shared" ref="R191:R207" si="22">Q191/L191</f>
        <v>0.27439769960505744</v>
      </c>
      <c r="S191" s="1037"/>
      <c r="T191" s="219"/>
      <c r="U191" s="269"/>
      <c r="V191" s="233"/>
      <c r="W191" s="233"/>
      <c r="X191" s="232"/>
      <c r="Y191" s="231"/>
      <c r="Z191" s="215"/>
      <c r="AA191" s="215"/>
      <c r="AB191" s="214"/>
      <c r="AC191" s="214"/>
      <c r="AD191" s="214"/>
      <c r="AE191" s="214"/>
      <c r="AF191" s="214"/>
      <c r="AG191" s="214"/>
      <c r="AH191" s="214"/>
      <c r="AI191" s="214"/>
      <c r="AJ191" s="214"/>
      <c r="AK191" s="214"/>
      <c r="AL191" s="214"/>
    </row>
    <row r="192" spans="1:38" s="213" customFormat="1" ht="38.25" customHeight="1">
      <c r="A192" s="1113"/>
      <c r="B192" s="1114"/>
      <c r="C192" s="1115"/>
      <c r="D192" s="290">
        <v>2000</v>
      </c>
      <c r="E192" s="805">
        <v>1198636.48</v>
      </c>
      <c r="F192" s="805"/>
      <c r="G192" s="809">
        <v>384926</v>
      </c>
      <c r="H192" s="809"/>
      <c r="I192" s="947">
        <v>284926</v>
      </c>
      <c r="J192" s="947"/>
      <c r="K192" s="167">
        <v>755688</v>
      </c>
      <c r="L192" s="274">
        <f>E192+G192+I192+K192</f>
        <v>2624176.48</v>
      </c>
      <c r="M192" s="288">
        <v>695840.76</v>
      </c>
      <c r="N192" s="288"/>
      <c r="O192" s="288"/>
      <c r="P192" s="287"/>
      <c r="Q192" s="270">
        <f>SUM(M192:P192)</f>
        <v>695840.76</v>
      </c>
      <c r="R192" s="1036">
        <f t="shared" si="22"/>
        <v>0.26516538247458116</v>
      </c>
      <c r="S192" s="1037"/>
      <c r="T192" s="219"/>
      <c r="U192" s="269"/>
      <c r="V192" s="233"/>
      <c r="W192" s="233"/>
      <c r="X192" s="232"/>
      <c r="Y192" s="231"/>
      <c r="Z192" s="215"/>
      <c r="AA192" s="215"/>
      <c r="AB192" s="214"/>
      <c r="AC192" s="214"/>
      <c r="AD192" s="214"/>
      <c r="AE192" s="214"/>
      <c r="AF192" s="214"/>
      <c r="AG192" s="214"/>
      <c r="AH192" s="214"/>
      <c r="AI192" s="214"/>
      <c r="AJ192" s="214"/>
      <c r="AK192" s="214"/>
      <c r="AL192" s="214"/>
    </row>
    <row r="193" spans="1:38" s="213" customFormat="1" ht="38.25" customHeight="1">
      <c r="A193" s="1113"/>
      <c r="B193" s="1114"/>
      <c r="C193" s="1115"/>
      <c r="D193" s="289">
        <v>3000</v>
      </c>
      <c r="E193" s="919">
        <v>1149626</v>
      </c>
      <c r="F193" s="920"/>
      <c r="G193" s="812">
        <v>891092</v>
      </c>
      <c r="H193" s="813"/>
      <c r="I193" s="939">
        <v>1158814</v>
      </c>
      <c r="J193" s="941"/>
      <c r="K193" s="167">
        <v>943000</v>
      </c>
      <c r="L193" s="274">
        <f>E193+G193+I193+K193</f>
        <v>4142532</v>
      </c>
      <c r="M193" s="288">
        <v>938137.9</v>
      </c>
      <c r="N193" s="288"/>
      <c r="O193" s="288"/>
      <c r="P193" s="287"/>
      <c r="Q193" s="270">
        <f>SUM(M193:P193)</f>
        <v>938137.9</v>
      </c>
      <c r="R193" s="1036">
        <f t="shared" si="22"/>
        <v>0.22646485289673079</v>
      </c>
      <c r="S193" s="1037"/>
      <c r="T193" s="219"/>
      <c r="U193" s="269"/>
      <c r="V193" s="233"/>
      <c r="W193" s="233"/>
      <c r="X193" s="232"/>
      <c r="Y193" s="231"/>
      <c r="Z193" s="215"/>
      <c r="AA193" s="215"/>
      <c r="AB193" s="214"/>
      <c r="AC193" s="214"/>
      <c r="AD193" s="214"/>
      <c r="AE193" s="214"/>
      <c r="AF193" s="214"/>
      <c r="AG193" s="214"/>
      <c r="AH193" s="214"/>
      <c r="AI193" s="214"/>
      <c r="AJ193" s="214"/>
      <c r="AK193" s="214"/>
      <c r="AL193" s="214"/>
    </row>
    <row r="194" spans="1:38" s="213" customFormat="1" ht="38.25" customHeight="1">
      <c r="A194" s="1113"/>
      <c r="B194" s="1114"/>
      <c r="C194" s="1115"/>
      <c r="D194" s="286" t="s">
        <v>405</v>
      </c>
      <c r="E194" s="1122">
        <f>E191+E192+E193</f>
        <v>45162553</v>
      </c>
      <c r="F194" s="1122"/>
      <c r="G194" s="1122">
        <f>G191+G192+G193</f>
        <v>35354730</v>
      </c>
      <c r="H194" s="1122"/>
      <c r="I194" s="1122">
        <f>I191+I192+I193</f>
        <v>33750771</v>
      </c>
      <c r="J194" s="1122"/>
      <c r="K194" s="278">
        <f>SUM(K191:K193)</f>
        <v>47160396</v>
      </c>
      <c r="L194" s="278">
        <f>E194+G194+I194+K194</f>
        <v>161428450</v>
      </c>
      <c r="M194" s="278">
        <f>SUM(M191:M193)</f>
        <v>44072804.75</v>
      </c>
      <c r="N194" s="278">
        <f>SUM(N191:N193)</f>
        <v>0</v>
      </c>
      <c r="O194" s="278">
        <f>SUM(O191:O193)</f>
        <v>0</v>
      </c>
      <c r="P194" s="278">
        <f>SUM(P191:P193)</f>
        <v>0</v>
      </c>
      <c r="Q194" s="277">
        <f>SUM(Q191:Q193)</f>
        <v>44072804.75</v>
      </c>
      <c r="R194" s="1123">
        <f t="shared" si="22"/>
        <v>0.27301757992472825</v>
      </c>
      <c r="S194" s="1124"/>
      <c r="T194" s="219"/>
      <c r="U194" s="269"/>
      <c r="V194" s="233"/>
      <c r="W194" s="233"/>
      <c r="X194" s="232"/>
      <c r="Y194" s="231"/>
      <c r="Z194" s="215"/>
      <c r="AA194" s="215"/>
      <c r="AB194" s="214"/>
      <c r="AC194" s="214"/>
      <c r="AD194" s="214"/>
      <c r="AE194" s="214"/>
      <c r="AF194" s="214"/>
      <c r="AG194" s="214"/>
      <c r="AH194" s="214"/>
      <c r="AI194" s="214"/>
      <c r="AJ194" s="214"/>
      <c r="AK194" s="214"/>
      <c r="AL194" s="214"/>
    </row>
    <row r="195" spans="1:38" s="213" customFormat="1" ht="38.25" customHeight="1">
      <c r="A195" s="1116" t="s">
        <v>406</v>
      </c>
      <c r="B195" s="1117"/>
      <c r="C195" s="1117"/>
      <c r="D195" s="275">
        <v>1000</v>
      </c>
      <c r="E195" s="805">
        <v>21294539.440000001</v>
      </c>
      <c r="F195" s="805"/>
      <c r="G195" s="947">
        <v>4333002</v>
      </c>
      <c r="H195" s="947"/>
      <c r="I195" s="947">
        <v>4333002</v>
      </c>
      <c r="J195" s="947"/>
      <c r="K195" s="144">
        <v>7680893</v>
      </c>
      <c r="L195" s="282">
        <f>SUM(E195:K195)</f>
        <v>37641436.439999998</v>
      </c>
      <c r="M195" s="697">
        <v>19493509.77</v>
      </c>
      <c r="N195" s="272"/>
      <c r="O195" s="272"/>
      <c r="P195" s="271"/>
      <c r="Q195" s="283">
        <f>SUM(M195:P195)</f>
        <v>19493509.77</v>
      </c>
      <c r="R195" s="1036">
        <f t="shared" si="22"/>
        <v>0.51787369488601798</v>
      </c>
      <c r="S195" s="1037"/>
      <c r="T195" s="219"/>
      <c r="U195" s="269"/>
      <c r="V195" s="233"/>
      <c r="W195" s="233"/>
      <c r="X195" s="232"/>
      <c r="Y195" s="231"/>
      <c r="Z195" s="215"/>
      <c r="AA195" s="215"/>
      <c r="AB195" s="214"/>
      <c r="AC195" s="214"/>
      <c r="AD195" s="214"/>
      <c r="AE195" s="214"/>
      <c r="AF195" s="214"/>
      <c r="AG195" s="214"/>
      <c r="AH195" s="214"/>
      <c r="AI195" s="214"/>
      <c r="AJ195" s="214"/>
      <c r="AK195" s="214"/>
      <c r="AL195" s="214"/>
    </row>
    <row r="196" spans="1:38" s="213" customFormat="1" ht="38.25" customHeight="1">
      <c r="A196" s="1118"/>
      <c r="B196" s="1119"/>
      <c r="C196" s="1119"/>
      <c r="D196" s="275">
        <v>2000</v>
      </c>
      <c r="E196" s="805"/>
      <c r="F196" s="805"/>
      <c r="G196" s="805"/>
      <c r="H196" s="805"/>
      <c r="I196" s="805"/>
      <c r="J196" s="805"/>
      <c r="K196" s="272"/>
      <c r="L196" s="282">
        <v>0</v>
      </c>
      <c r="M196" s="285">
        <v>0</v>
      </c>
      <c r="N196" s="272"/>
      <c r="O196" s="285"/>
      <c r="P196" s="284"/>
      <c r="Q196" s="283">
        <f>SUM(M196:P196)</f>
        <v>0</v>
      </c>
      <c r="R196" s="1036" t="e">
        <f t="shared" si="22"/>
        <v>#DIV/0!</v>
      </c>
      <c r="S196" s="1037"/>
      <c r="T196" s="269"/>
      <c r="U196" s="269"/>
      <c r="V196" s="233"/>
      <c r="W196" s="233"/>
      <c r="X196" s="232"/>
      <c r="Y196" s="231"/>
      <c r="Z196" s="215"/>
      <c r="AA196" s="215"/>
      <c r="AB196" s="214"/>
      <c r="AC196" s="214"/>
      <c r="AD196" s="214"/>
      <c r="AE196" s="214"/>
      <c r="AF196" s="214"/>
      <c r="AG196" s="214"/>
      <c r="AH196" s="214"/>
      <c r="AI196" s="214"/>
      <c r="AJ196" s="214"/>
      <c r="AK196" s="214"/>
      <c r="AL196" s="214"/>
    </row>
    <row r="197" spans="1:38" s="213" customFormat="1" ht="38.25" customHeight="1">
      <c r="A197" s="1118"/>
      <c r="B197" s="1119"/>
      <c r="C197" s="1119"/>
      <c r="D197" s="275">
        <v>3000</v>
      </c>
      <c r="E197" s="919"/>
      <c r="F197" s="920"/>
      <c r="G197" s="1107"/>
      <c r="H197" s="1108"/>
      <c r="I197" s="1107"/>
      <c r="J197" s="1109"/>
      <c r="K197" s="272"/>
      <c r="L197" s="282">
        <v>0</v>
      </c>
      <c r="M197" s="285">
        <v>0</v>
      </c>
      <c r="N197" s="272"/>
      <c r="O197" s="272"/>
      <c r="P197" s="284"/>
      <c r="Q197" s="283">
        <f>M197+N197+O197+P197</f>
        <v>0</v>
      </c>
      <c r="R197" s="1036" t="e">
        <f t="shared" si="22"/>
        <v>#DIV/0!</v>
      </c>
      <c r="S197" s="1037"/>
      <c r="T197" s="269"/>
      <c r="U197" s="269"/>
      <c r="V197" s="233"/>
      <c r="W197" s="233"/>
      <c r="X197" s="232"/>
      <c r="Y197" s="231"/>
      <c r="Z197" s="215"/>
      <c r="AA197" s="215"/>
      <c r="AB197" s="214"/>
      <c r="AC197" s="214"/>
      <c r="AD197" s="214"/>
      <c r="AE197" s="214"/>
      <c r="AF197" s="214"/>
      <c r="AG197" s="214"/>
      <c r="AH197" s="214"/>
      <c r="AI197" s="214"/>
      <c r="AJ197" s="214"/>
      <c r="AK197" s="214"/>
      <c r="AL197" s="214"/>
    </row>
    <row r="198" spans="1:38" s="213" customFormat="1" ht="38.25" customHeight="1">
      <c r="A198" s="1118"/>
      <c r="B198" s="1119"/>
      <c r="C198" s="1119"/>
      <c r="D198" s="275">
        <v>4000</v>
      </c>
      <c r="E198" s="919">
        <v>224074.7</v>
      </c>
      <c r="F198" s="920"/>
      <c r="G198" s="933"/>
      <c r="H198" s="828"/>
      <c r="I198" s="934"/>
      <c r="J198" s="828"/>
      <c r="K198" s="272"/>
      <c r="L198" s="282">
        <v>0</v>
      </c>
      <c r="M198" s="285">
        <v>0</v>
      </c>
      <c r="N198" s="285"/>
      <c r="O198" s="285"/>
      <c r="P198" s="284"/>
      <c r="Q198" s="283">
        <f>M198+N198+O198+P198</f>
        <v>0</v>
      </c>
      <c r="R198" s="1036" t="e">
        <f t="shared" si="22"/>
        <v>#DIV/0!</v>
      </c>
      <c r="S198" s="1037"/>
      <c r="T198" s="269"/>
      <c r="U198" s="269"/>
      <c r="V198" s="233"/>
      <c r="W198" s="233"/>
      <c r="X198" s="232"/>
      <c r="Y198" s="231"/>
      <c r="Z198" s="215"/>
      <c r="AA198" s="215"/>
      <c r="AB198" s="214"/>
      <c r="AC198" s="214"/>
      <c r="AD198" s="214"/>
      <c r="AE198" s="214"/>
      <c r="AF198" s="214"/>
      <c r="AG198" s="214"/>
      <c r="AH198" s="214"/>
      <c r="AI198" s="214"/>
      <c r="AJ198" s="214"/>
      <c r="AK198" s="214"/>
      <c r="AL198" s="214"/>
    </row>
    <row r="199" spans="1:38" s="213" customFormat="1" ht="38.25" hidden="1" customHeight="1">
      <c r="A199" s="1118"/>
      <c r="B199" s="1119"/>
      <c r="C199" s="1119"/>
      <c r="D199" s="275">
        <v>5000</v>
      </c>
      <c r="E199" s="805"/>
      <c r="F199" s="805"/>
      <c r="G199" s="827"/>
      <c r="H199" s="828"/>
      <c r="I199" s="829"/>
      <c r="J199" s="830"/>
      <c r="K199" s="272"/>
      <c r="L199" s="282"/>
      <c r="M199" s="281"/>
      <c r="N199" s="281"/>
      <c r="O199" s="281"/>
      <c r="P199" s="280"/>
      <c r="Q199" s="270">
        <f t="shared" ref="Q199:Q206" si="23">SUM(M199:P199)</f>
        <v>0</v>
      </c>
      <c r="R199" s="1036" t="e">
        <f t="shared" si="22"/>
        <v>#DIV/0!</v>
      </c>
      <c r="S199" s="1037"/>
      <c r="T199" s="269"/>
      <c r="U199" s="269"/>
      <c r="V199" s="233"/>
      <c r="W199" s="233"/>
      <c r="X199" s="232"/>
      <c r="Y199" s="231"/>
      <c r="Z199" s="215"/>
      <c r="AA199" s="215"/>
      <c r="AB199" s="214"/>
      <c r="AC199" s="214"/>
      <c r="AD199" s="214"/>
      <c r="AE199" s="214"/>
      <c r="AF199" s="214"/>
      <c r="AG199" s="214"/>
      <c r="AH199" s="214"/>
      <c r="AI199" s="214"/>
      <c r="AJ199" s="214"/>
      <c r="AK199" s="214"/>
      <c r="AL199" s="214"/>
    </row>
    <row r="200" spans="1:38" s="213" customFormat="1" ht="38.25" customHeight="1">
      <c r="A200" s="1120"/>
      <c r="B200" s="1121"/>
      <c r="C200" s="1121"/>
      <c r="D200" s="279" t="s">
        <v>405</v>
      </c>
      <c r="E200" s="1125">
        <f>E195+E196+E197+E198+E199</f>
        <v>21518614.140000001</v>
      </c>
      <c r="F200" s="1126"/>
      <c r="G200" s="1125">
        <f>G195+G196+G197+G198+G199</f>
        <v>4333002</v>
      </c>
      <c r="H200" s="1126"/>
      <c r="I200" s="1127">
        <f>SUM(I195:J199)</f>
        <v>4333002</v>
      </c>
      <c r="J200" s="1128"/>
      <c r="K200" s="278">
        <f>SUM(K195:K199)</f>
        <v>7680893</v>
      </c>
      <c r="L200" s="278">
        <f t="shared" ref="L200:L207" si="24">E200+G200+I200+K200</f>
        <v>37865511.140000001</v>
      </c>
      <c r="M200" s="278">
        <f>M195+M196+M197+M198+M199</f>
        <v>19493509.77</v>
      </c>
      <c r="N200" s="278">
        <f>N195+N196+N197+N198+N199</f>
        <v>0</v>
      </c>
      <c r="O200" s="278">
        <f>SUM(O195:O199)</f>
        <v>0</v>
      </c>
      <c r="P200" s="278">
        <f>SUM(P195:P199)</f>
        <v>0</v>
      </c>
      <c r="Q200" s="277">
        <f t="shared" si="23"/>
        <v>19493509.77</v>
      </c>
      <c r="R200" s="1123">
        <f t="shared" si="22"/>
        <v>0.51480910155752879</v>
      </c>
      <c r="S200" s="1124"/>
      <c r="T200" s="219"/>
      <c r="U200" s="269"/>
      <c r="V200" s="233"/>
      <c r="W200" s="233"/>
      <c r="X200" s="232"/>
      <c r="Y200" s="231"/>
      <c r="Z200" s="215"/>
      <c r="AA200" s="215"/>
      <c r="AB200" s="214"/>
      <c r="AC200" s="214"/>
      <c r="AD200" s="214"/>
      <c r="AE200" s="214"/>
      <c r="AF200" s="214"/>
      <c r="AG200" s="214"/>
      <c r="AH200" s="214"/>
      <c r="AI200" s="214"/>
      <c r="AJ200" s="214"/>
      <c r="AK200" s="214"/>
      <c r="AL200" s="214"/>
    </row>
    <row r="201" spans="1:38" s="213" customFormat="1" ht="38.25" customHeight="1">
      <c r="A201" s="1116" t="s">
        <v>69</v>
      </c>
      <c r="B201" s="1117"/>
      <c r="C201" s="1129"/>
      <c r="D201" s="275">
        <v>1000</v>
      </c>
      <c r="E201" s="805">
        <v>1608798</v>
      </c>
      <c r="F201" s="805"/>
      <c r="G201" s="919">
        <v>1608798</v>
      </c>
      <c r="H201" s="920"/>
      <c r="I201" s="1134">
        <v>1658798</v>
      </c>
      <c r="J201" s="830"/>
      <c r="K201" s="272">
        <v>1589559</v>
      </c>
      <c r="L201" s="274">
        <f t="shared" si="24"/>
        <v>6465953</v>
      </c>
      <c r="M201" s="272">
        <v>1925128.0100000002</v>
      </c>
      <c r="N201" s="273"/>
      <c r="O201" s="272"/>
      <c r="P201" s="271"/>
      <c r="Q201" s="270">
        <f t="shared" si="23"/>
        <v>1925128.0100000002</v>
      </c>
      <c r="R201" s="1036">
        <f t="shared" si="22"/>
        <v>0.29773306579865338</v>
      </c>
      <c r="S201" s="1037"/>
      <c r="T201" s="219"/>
      <c r="U201" s="269"/>
      <c r="V201" s="233"/>
      <c r="W201" s="233"/>
      <c r="X201" s="232"/>
      <c r="Y201" s="231"/>
      <c r="Z201" s="215"/>
      <c r="AA201" s="215"/>
      <c r="AB201" s="214"/>
      <c r="AC201" s="214"/>
      <c r="AD201" s="214"/>
      <c r="AE201" s="214"/>
      <c r="AF201" s="214"/>
      <c r="AG201" s="214"/>
      <c r="AH201" s="214"/>
      <c r="AI201" s="214"/>
      <c r="AJ201" s="214"/>
      <c r="AK201" s="214"/>
      <c r="AL201" s="214"/>
    </row>
    <row r="202" spans="1:38" s="213" customFormat="1" ht="38.25" customHeight="1">
      <c r="A202" s="1118"/>
      <c r="B202" s="1119"/>
      <c r="C202" s="1130"/>
      <c r="D202" s="275">
        <v>2000</v>
      </c>
      <c r="E202" s="805">
        <v>585156</v>
      </c>
      <c r="F202" s="805"/>
      <c r="G202" s="919">
        <v>585156</v>
      </c>
      <c r="H202" s="920"/>
      <c r="I202" s="919">
        <v>585156</v>
      </c>
      <c r="J202" s="1135"/>
      <c r="K202" s="272">
        <v>585155</v>
      </c>
      <c r="L202" s="274">
        <f t="shared" si="24"/>
        <v>2340623</v>
      </c>
      <c r="M202" s="272">
        <v>1240537.0499999998</v>
      </c>
      <c r="N202" s="273"/>
      <c r="O202" s="272"/>
      <c r="P202" s="271"/>
      <c r="Q202" s="270">
        <f t="shared" si="23"/>
        <v>1240537.0499999998</v>
      </c>
      <c r="R202" s="1036">
        <f t="shared" si="22"/>
        <v>0.53000293084362571</v>
      </c>
      <c r="S202" s="1037"/>
      <c r="T202" s="219"/>
      <c r="U202" s="269"/>
      <c r="V202" s="233"/>
      <c r="W202" s="233"/>
      <c r="X202" s="232"/>
      <c r="Y202" s="231"/>
      <c r="Z202" s="215"/>
      <c r="AA202" s="215"/>
      <c r="AB202" s="214"/>
      <c r="AC202" s="214"/>
      <c r="AD202" s="214"/>
      <c r="AE202" s="214"/>
      <c r="AF202" s="214"/>
      <c r="AG202" s="214"/>
      <c r="AH202" s="214"/>
      <c r="AI202" s="214"/>
      <c r="AJ202" s="214"/>
      <c r="AK202" s="214"/>
      <c r="AL202" s="214"/>
    </row>
    <row r="203" spans="1:38" s="213" customFormat="1" ht="38.25" customHeight="1">
      <c r="A203" s="1118"/>
      <c r="B203" s="1119"/>
      <c r="C203" s="1130"/>
      <c r="D203" s="275">
        <v>3000</v>
      </c>
      <c r="E203" s="919">
        <v>404097</v>
      </c>
      <c r="F203" s="920"/>
      <c r="G203" s="919">
        <v>404097</v>
      </c>
      <c r="H203" s="920"/>
      <c r="I203" s="919">
        <v>404097</v>
      </c>
      <c r="J203" s="1135"/>
      <c r="K203" s="272">
        <v>525195</v>
      </c>
      <c r="L203" s="274">
        <f t="shared" si="24"/>
        <v>1737486</v>
      </c>
      <c r="M203" s="697">
        <v>280865.56</v>
      </c>
      <c r="N203" s="273"/>
      <c r="O203" s="272"/>
      <c r="P203" s="271"/>
      <c r="Q203" s="270">
        <f t="shared" si="23"/>
        <v>280865.56</v>
      </c>
      <c r="R203" s="1036">
        <f t="shared" si="22"/>
        <v>0.16165054567346154</v>
      </c>
      <c r="S203" s="1037"/>
      <c r="T203" s="219"/>
      <c r="U203" s="269"/>
      <c r="V203" s="233"/>
      <c r="W203" s="233"/>
      <c r="X203" s="232"/>
      <c r="Y203" s="231"/>
      <c r="Z203" s="215"/>
      <c r="AA203" s="215"/>
      <c r="AB203" s="214"/>
      <c r="AC203" s="214"/>
      <c r="AD203" s="214"/>
      <c r="AE203" s="214"/>
      <c r="AF203" s="214"/>
      <c r="AG203" s="214"/>
      <c r="AH203" s="214"/>
      <c r="AI203" s="214"/>
      <c r="AJ203" s="214"/>
      <c r="AK203" s="214"/>
      <c r="AL203" s="214"/>
    </row>
    <row r="204" spans="1:38" s="213" customFormat="1" ht="38.25" customHeight="1">
      <c r="A204" s="1118"/>
      <c r="B204" s="1119"/>
      <c r="C204" s="1130"/>
      <c r="D204" s="275">
        <v>4000</v>
      </c>
      <c r="E204" s="1107">
        <v>0</v>
      </c>
      <c r="F204" s="1109"/>
      <c r="G204" s="1107">
        <v>0</v>
      </c>
      <c r="H204" s="1109"/>
      <c r="I204" s="1136">
        <v>0</v>
      </c>
      <c r="J204" s="1109"/>
      <c r="K204" s="272">
        <v>0</v>
      </c>
      <c r="L204" s="274">
        <f t="shared" si="24"/>
        <v>0</v>
      </c>
      <c r="M204" s="272">
        <v>0</v>
      </c>
      <c r="N204" s="273"/>
      <c r="O204" s="272"/>
      <c r="P204" s="271"/>
      <c r="Q204" s="270">
        <f t="shared" si="23"/>
        <v>0</v>
      </c>
      <c r="R204" s="1036" t="e">
        <f t="shared" si="22"/>
        <v>#DIV/0!</v>
      </c>
      <c r="S204" s="1037"/>
      <c r="T204" s="224"/>
      <c r="U204" s="269"/>
      <c r="V204" s="233"/>
      <c r="W204" s="233"/>
      <c r="X204" s="232"/>
      <c r="Y204" s="231"/>
      <c r="Z204" s="215"/>
      <c r="AA204" s="215"/>
      <c r="AB204" s="214"/>
      <c r="AC204" s="214"/>
      <c r="AD204" s="214"/>
      <c r="AE204" s="214"/>
      <c r="AF204" s="214"/>
      <c r="AG204" s="214"/>
      <c r="AH204" s="214"/>
      <c r="AI204" s="214"/>
      <c r="AJ204" s="214"/>
      <c r="AK204" s="214"/>
      <c r="AL204" s="214"/>
    </row>
    <row r="205" spans="1:38" s="213" customFormat="1" ht="38.25" customHeight="1">
      <c r="A205" s="1118"/>
      <c r="B205" s="1119"/>
      <c r="C205" s="1130"/>
      <c r="D205" s="275">
        <v>5000</v>
      </c>
      <c r="E205" s="919">
        <v>37216</v>
      </c>
      <c r="F205" s="920"/>
      <c r="G205" s="933">
        <v>37216</v>
      </c>
      <c r="H205" s="1148"/>
      <c r="I205" s="933">
        <v>37216</v>
      </c>
      <c r="J205" s="828"/>
      <c r="K205" s="272">
        <v>37216</v>
      </c>
      <c r="L205" s="274">
        <f t="shared" si="24"/>
        <v>148864</v>
      </c>
      <c r="M205" s="697">
        <v>402547</v>
      </c>
      <c r="N205" s="273"/>
      <c r="O205" s="272"/>
      <c r="P205" s="271"/>
      <c r="Q205" s="270">
        <f t="shared" si="23"/>
        <v>402547</v>
      </c>
      <c r="R205" s="1036">
        <f t="shared" si="22"/>
        <v>2.7041259135855547</v>
      </c>
      <c r="S205" s="1037"/>
      <c r="T205" s="219"/>
      <c r="U205" s="276"/>
      <c r="V205" s="233"/>
      <c r="W205" s="233"/>
      <c r="X205" s="232"/>
      <c r="Y205" s="231"/>
      <c r="Z205" s="215"/>
      <c r="AA205" s="215"/>
      <c r="AB205" s="214"/>
      <c r="AC205" s="214"/>
      <c r="AD205" s="214"/>
      <c r="AE205" s="214"/>
      <c r="AF205" s="214"/>
      <c r="AG205" s="214"/>
      <c r="AH205" s="214"/>
      <c r="AI205" s="214"/>
      <c r="AJ205" s="214"/>
      <c r="AK205" s="214"/>
      <c r="AL205" s="214"/>
    </row>
    <row r="206" spans="1:38" s="213" customFormat="1" ht="38.25" customHeight="1">
      <c r="A206" s="1118"/>
      <c r="B206" s="1119"/>
      <c r="C206" s="1130"/>
      <c r="D206" s="275">
        <v>6000</v>
      </c>
      <c r="E206" s="1107">
        <v>0</v>
      </c>
      <c r="F206" s="1109"/>
      <c r="G206" s="1134">
        <v>0</v>
      </c>
      <c r="H206" s="830"/>
      <c r="I206" s="829">
        <v>0</v>
      </c>
      <c r="J206" s="830"/>
      <c r="K206" s="272">
        <v>0</v>
      </c>
      <c r="L206" s="274">
        <f t="shared" si="24"/>
        <v>0</v>
      </c>
      <c r="M206" s="272"/>
      <c r="N206" s="273"/>
      <c r="O206" s="272"/>
      <c r="P206" s="271"/>
      <c r="Q206" s="270">
        <f t="shared" si="23"/>
        <v>0</v>
      </c>
      <c r="R206" s="1036" t="e">
        <f t="shared" si="22"/>
        <v>#DIV/0!</v>
      </c>
      <c r="S206" s="1037"/>
      <c r="T206" s="269"/>
      <c r="U206" s="269"/>
      <c r="V206" s="233"/>
      <c r="W206" s="233"/>
      <c r="X206" s="232"/>
      <c r="Y206" s="231"/>
      <c r="Z206" s="215"/>
      <c r="AA206" s="215"/>
      <c r="AB206" s="214"/>
      <c r="AC206" s="214"/>
      <c r="AD206" s="214"/>
      <c r="AE206" s="214"/>
      <c r="AF206" s="214"/>
      <c r="AG206" s="214"/>
      <c r="AH206" s="214"/>
      <c r="AI206" s="214"/>
      <c r="AJ206" s="214"/>
      <c r="AK206" s="214"/>
      <c r="AL206" s="214"/>
    </row>
    <row r="207" spans="1:38" s="213" customFormat="1" ht="38.25" customHeight="1" thickBot="1">
      <c r="A207" s="1131"/>
      <c r="B207" s="1132"/>
      <c r="C207" s="1133"/>
      <c r="D207" s="268" t="s">
        <v>405</v>
      </c>
      <c r="E207" s="1137">
        <f>E201+E202+E203+E204+E205+E206</f>
        <v>2635267</v>
      </c>
      <c r="F207" s="1138"/>
      <c r="G207" s="1139">
        <f>G201+G202+G203+G204+G205+G206</f>
        <v>2635267</v>
      </c>
      <c r="H207" s="1140"/>
      <c r="I207" s="1139">
        <f>I201+I202+I203+I205+I204+I206</f>
        <v>2685267</v>
      </c>
      <c r="J207" s="1140"/>
      <c r="K207" s="267">
        <f>K201+K202+K203+K204+K205+K206</f>
        <v>2737125</v>
      </c>
      <c r="L207" s="267">
        <f t="shared" si="24"/>
        <v>10692926</v>
      </c>
      <c r="M207" s="267">
        <f>SUM(M201:M206)</f>
        <v>3849077.62</v>
      </c>
      <c r="N207" s="267">
        <f>SUM(N201:N206)</f>
        <v>0</v>
      </c>
      <c r="O207" s="267">
        <f>SUM(O201:O206)</f>
        <v>0</v>
      </c>
      <c r="P207" s="266">
        <f>SUM(P201:P206)</f>
        <v>0</v>
      </c>
      <c r="Q207" s="265">
        <f>M207+N207+O207+P207</f>
        <v>3849077.62</v>
      </c>
      <c r="R207" s="1036">
        <f t="shared" si="22"/>
        <v>0.35996486088092261</v>
      </c>
      <c r="S207" s="1037"/>
      <c r="T207" s="219"/>
      <c r="U207" s="264"/>
      <c r="V207" s="233"/>
      <c r="W207" s="233"/>
      <c r="X207" s="232"/>
      <c r="Y207" s="231"/>
      <c r="Z207" s="215"/>
      <c r="AA207" s="215"/>
      <c r="AB207" s="214"/>
      <c r="AC207" s="214"/>
      <c r="AD207" s="214"/>
      <c r="AE207" s="214"/>
      <c r="AF207" s="214"/>
      <c r="AG207" s="214"/>
      <c r="AH207" s="214"/>
      <c r="AI207" s="214"/>
      <c r="AJ207" s="214"/>
      <c r="AK207" s="214"/>
      <c r="AL207" s="214"/>
    </row>
    <row r="208" spans="1:38" s="213" customFormat="1" ht="38.25" customHeight="1" thickBot="1">
      <c r="A208" s="1141" t="s">
        <v>66</v>
      </c>
      <c r="B208" s="1142"/>
      <c r="C208" s="1142"/>
      <c r="D208" s="1143"/>
      <c r="E208" s="1144">
        <f>E194+E200+E207</f>
        <v>69316434.140000001</v>
      </c>
      <c r="F208" s="1145"/>
      <c r="G208" s="1144">
        <f>G194+G200+G207</f>
        <v>42322999</v>
      </c>
      <c r="H208" s="1145"/>
      <c r="I208" s="1144">
        <f>I194+I200+I207</f>
        <v>40769040</v>
      </c>
      <c r="J208" s="1145"/>
      <c r="K208" s="263">
        <f t="shared" ref="K208:Q208" si="25">K194+K200+K207</f>
        <v>57578414</v>
      </c>
      <c r="L208" s="263">
        <f t="shared" si="25"/>
        <v>209986887.13999999</v>
      </c>
      <c r="M208" s="263">
        <f t="shared" si="25"/>
        <v>67415392.140000001</v>
      </c>
      <c r="N208" s="263">
        <f t="shared" si="25"/>
        <v>0</v>
      </c>
      <c r="O208" s="263">
        <f t="shared" si="25"/>
        <v>0</v>
      </c>
      <c r="P208" s="263">
        <f t="shared" si="25"/>
        <v>0</v>
      </c>
      <c r="Q208" s="262">
        <f t="shared" si="25"/>
        <v>67415392.140000001</v>
      </c>
      <c r="R208" s="1146">
        <f>Q207/L207</f>
        <v>0.35996486088092261</v>
      </c>
      <c r="S208" s="1147"/>
      <c r="T208" s="242"/>
      <c r="U208" s="261"/>
      <c r="V208" s="233"/>
      <c r="W208" s="233"/>
      <c r="X208" s="232"/>
      <c r="Y208" s="231"/>
      <c r="Z208" s="215"/>
      <c r="AA208" s="215"/>
      <c r="AB208" s="214"/>
      <c r="AC208" s="214"/>
      <c r="AD208" s="214"/>
      <c r="AE208" s="214"/>
      <c r="AF208" s="214"/>
      <c r="AG208" s="214"/>
      <c r="AH208" s="214"/>
      <c r="AI208" s="214"/>
      <c r="AJ208" s="214"/>
      <c r="AK208" s="214"/>
      <c r="AL208" s="214"/>
    </row>
    <row r="209" spans="1:38" s="213" customFormat="1" ht="69" customHeight="1" thickBot="1">
      <c r="A209" s="260"/>
      <c r="B209" s="260"/>
      <c r="C209" s="260"/>
      <c r="D209" s="260"/>
      <c r="E209" s="254"/>
      <c r="F209" s="254"/>
      <c r="G209" s="254"/>
      <c r="H209" s="254"/>
      <c r="I209" s="254"/>
      <c r="J209" s="254"/>
      <c r="K209" s="254"/>
      <c r="L209" s="254"/>
      <c r="M209" s="254"/>
      <c r="N209" s="254"/>
      <c r="O209" s="254"/>
      <c r="P209" s="254"/>
      <c r="Q209" s="254"/>
      <c r="R209" s="259"/>
      <c r="S209" s="215"/>
      <c r="T209" s="233"/>
      <c r="U209" s="233"/>
      <c r="V209" s="233"/>
      <c r="W209" s="233"/>
      <c r="X209" s="232"/>
      <c r="Y209" s="231"/>
      <c r="Z209" s="215"/>
      <c r="AA209" s="215"/>
      <c r="AB209" s="214"/>
      <c r="AC209" s="214"/>
      <c r="AD209" s="214"/>
      <c r="AE209" s="214"/>
      <c r="AF209" s="214"/>
      <c r="AG209" s="214"/>
      <c r="AH209" s="214"/>
      <c r="AI209" s="214"/>
      <c r="AJ209" s="214"/>
      <c r="AK209" s="214"/>
      <c r="AL209" s="214"/>
    </row>
    <row r="210" spans="1:38" s="213" customFormat="1" ht="38.25" customHeight="1" thickBot="1">
      <c r="A210" s="884" t="s">
        <v>409</v>
      </c>
      <c r="B210" s="885"/>
      <c r="C210" s="885"/>
      <c r="D210" s="258"/>
      <c r="E210" s="1165" t="s">
        <v>410</v>
      </c>
      <c r="F210" s="1166" t="s">
        <v>78</v>
      </c>
      <c r="G210" s="1166" t="s">
        <v>78</v>
      </c>
      <c r="H210" s="1166" t="s">
        <v>78</v>
      </c>
      <c r="I210" s="1166" t="s">
        <v>78</v>
      </c>
      <c r="J210" s="1166" t="s">
        <v>78</v>
      </c>
      <c r="K210" s="1166" t="s">
        <v>78</v>
      </c>
      <c r="L210" s="1166" t="s">
        <v>78</v>
      </c>
      <c r="M210" s="1166" t="s">
        <v>78</v>
      </c>
      <c r="N210" s="1166" t="s">
        <v>78</v>
      </c>
      <c r="O210" s="1166" t="s">
        <v>78</v>
      </c>
      <c r="P210" s="1166" t="s">
        <v>78</v>
      </c>
      <c r="Q210" s="1167" t="s">
        <v>78</v>
      </c>
      <c r="R210" s="257"/>
      <c r="S210" s="215"/>
      <c r="T210" s="233"/>
      <c r="U210" s="233"/>
      <c r="V210" s="233"/>
      <c r="W210" s="233"/>
      <c r="X210" s="232"/>
      <c r="Y210" s="231"/>
      <c r="Z210" s="215"/>
      <c r="AA210" s="215"/>
      <c r="AB210" s="214"/>
      <c r="AC210" s="214"/>
      <c r="AD210" s="214"/>
      <c r="AE210" s="214"/>
      <c r="AF210" s="214"/>
      <c r="AG210" s="214"/>
      <c r="AH210" s="214"/>
      <c r="AI210" s="214"/>
      <c r="AJ210" s="214"/>
      <c r="AK210" s="214"/>
      <c r="AL210" s="214"/>
    </row>
    <row r="211" spans="1:38" s="213" customFormat="1" ht="9.75" customHeight="1" thickBot="1">
      <c r="A211" s="256"/>
      <c r="B211" s="255"/>
      <c r="C211" s="254"/>
      <c r="D211" s="253"/>
      <c r="E211" s="252"/>
      <c r="F211" s="251"/>
      <c r="G211" s="251"/>
      <c r="H211" s="251"/>
      <c r="I211" s="251"/>
      <c r="J211" s="251"/>
      <c r="K211" s="251"/>
      <c r="L211" s="250"/>
      <c r="M211" s="250"/>
      <c r="N211" s="250"/>
      <c r="O211" s="250"/>
      <c r="P211" s="250"/>
      <c r="Q211" s="249"/>
      <c r="R211" s="248"/>
      <c r="S211" s="247"/>
      <c r="T211" s="233"/>
      <c r="U211" s="233"/>
      <c r="V211" s="233"/>
      <c r="W211" s="233"/>
      <c r="X211" s="232"/>
      <c r="Y211" s="231"/>
      <c r="Z211" s="215"/>
      <c r="AA211" s="215"/>
      <c r="AB211" s="214"/>
      <c r="AC211" s="214"/>
      <c r="AD211" s="214"/>
      <c r="AE211" s="214"/>
      <c r="AF211" s="214"/>
      <c r="AG211" s="214"/>
      <c r="AH211" s="214"/>
      <c r="AI211" s="214"/>
      <c r="AJ211" s="214"/>
      <c r="AK211" s="214"/>
      <c r="AL211" s="214"/>
    </row>
    <row r="212" spans="1:38" s="213" customFormat="1" ht="38.25" customHeight="1">
      <c r="A212" s="1149" t="s">
        <v>408</v>
      </c>
      <c r="B212" s="1150"/>
      <c r="C212" s="1151"/>
      <c r="D212" s="1155" t="s">
        <v>395</v>
      </c>
      <c r="E212" s="1157" t="s">
        <v>411</v>
      </c>
      <c r="F212" s="1158"/>
      <c r="G212" s="1158"/>
      <c r="H212" s="1158"/>
      <c r="I212" s="1158"/>
      <c r="J212" s="1158"/>
      <c r="K212" s="1158"/>
      <c r="L212" s="1159"/>
      <c r="M212" s="1160" t="s">
        <v>412</v>
      </c>
      <c r="N212" s="1158"/>
      <c r="O212" s="1158"/>
      <c r="P212" s="1158"/>
      <c r="Q212" s="1161"/>
      <c r="R212" s="1186" t="s">
        <v>471</v>
      </c>
      <c r="S212" s="1188"/>
      <c r="T212" s="242"/>
      <c r="U212" s="233"/>
      <c r="V212" s="233"/>
      <c r="W212" s="233"/>
      <c r="X212" s="232"/>
      <c r="Y212" s="231"/>
      <c r="Z212" s="215"/>
      <c r="AA212" s="215"/>
      <c r="AB212" s="214"/>
      <c r="AC212" s="214"/>
      <c r="AD212" s="214"/>
      <c r="AE212" s="214"/>
      <c r="AF212" s="214"/>
      <c r="AG212" s="214"/>
      <c r="AH212" s="214"/>
      <c r="AI212" s="214"/>
      <c r="AJ212" s="214"/>
      <c r="AK212" s="214"/>
      <c r="AL212" s="214"/>
    </row>
    <row r="213" spans="1:38" s="213" customFormat="1" ht="53.25" customHeight="1" thickBot="1">
      <c r="A213" s="1152"/>
      <c r="B213" s="1153"/>
      <c r="C213" s="1154"/>
      <c r="D213" s="1156"/>
      <c r="E213" s="1162" t="s">
        <v>398</v>
      </c>
      <c r="F213" s="1163"/>
      <c r="G213" s="1164" t="s">
        <v>399</v>
      </c>
      <c r="H213" s="1163"/>
      <c r="I213" s="1164" t="s">
        <v>400</v>
      </c>
      <c r="J213" s="1163"/>
      <c r="K213" s="652" t="s">
        <v>401</v>
      </c>
      <c r="L213" s="653" t="s">
        <v>402</v>
      </c>
      <c r="M213" s="654" t="s">
        <v>398</v>
      </c>
      <c r="N213" s="654" t="s">
        <v>399</v>
      </c>
      <c r="O213" s="654" t="s">
        <v>400</v>
      </c>
      <c r="P213" s="654" t="s">
        <v>401</v>
      </c>
      <c r="Q213" s="655" t="s">
        <v>403</v>
      </c>
      <c r="R213" s="1192"/>
      <c r="S213" s="1194"/>
      <c r="T213" s="242"/>
      <c r="U213" s="233"/>
      <c r="V213" s="233"/>
      <c r="W213" s="233"/>
      <c r="X213" s="232"/>
      <c r="Y213" s="231"/>
      <c r="Z213" s="215"/>
      <c r="AA213" s="215"/>
      <c r="AB213" s="214"/>
      <c r="AC213" s="214"/>
      <c r="AD213" s="214"/>
      <c r="AE213" s="214"/>
      <c r="AF213" s="214"/>
      <c r="AG213" s="214"/>
      <c r="AH213" s="214"/>
      <c r="AI213" s="214"/>
      <c r="AJ213" s="214"/>
      <c r="AK213" s="214"/>
      <c r="AL213" s="214"/>
    </row>
    <row r="214" spans="1:38" s="213" customFormat="1" ht="38.25" customHeight="1">
      <c r="A214" s="1186" t="s">
        <v>404</v>
      </c>
      <c r="B214" s="1187"/>
      <c r="C214" s="1188"/>
      <c r="D214" s="656">
        <v>1000</v>
      </c>
      <c r="E214" s="1195">
        <f>E78+E100+E122+E147+E169+E191</f>
        <v>55702447.520000003</v>
      </c>
      <c r="F214" s="1196"/>
      <c r="G214" s="1196">
        <f>G78+G100+G122+G147+G169+G191</f>
        <v>43966870</v>
      </c>
      <c r="H214" s="1196"/>
      <c r="I214" s="1196">
        <f>I78+I100+I122+I147+I169+I191</f>
        <v>42083129</v>
      </c>
      <c r="J214" s="1196"/>
      <c r="K214" s="657">
        <f>K78+K100+K122+K147+K169+K191</f>
        <v>60247151</v>
      </c>
      <c r="L214" s="658">
        <f t="shared" ref="L214:L228" si="26">E214+G214+I214+K214</f>
        <v>201999597.52000001</v>
      </c>
      <c r="M214" s="666">
        <f>M78+M100+M122+M147+M169+M191</f>
        <v>49801093.170000002</v>
      </c>
      <c r="N214" s="667">
        <f t="shared" ref="N214:P215" si="27">N78+N100+N122+N147+N169+N191</f>
        <v>0</v>
      </c>
      <c r="O214" s="667">
        <f t="shared" si="27"/>
        <v>0</v>
      </c>
      <c r="P214" s="657">
        <f t="shared" si="27"/>
        <v>0</v>
      </c>
      <c r="Q214" s="686">
        <f t="shared" ref="Q214:Q222" si="28">SUM(M214:P214)</f>
        <v>49801093.170000002</v>
      </c>
      <c r="R214" s="1197">
        <f t="shared" ref="R214:R235" si="29">Q214/L214</f>
        <v>0.24654055642397599</v>
      </c>
      <c r="S214" s="1198"/>
      <c r="T214" s="242"/>
      <c r="U214" s="233"/>
      <c r="V214" s="233"/>
      <c r="W214" s="233"/>
      <c r="X214" s="232"/>
      <c r="Y214" s="231"/>
      <c r="Z214" s="215"/>
      <c r="AA214" s="215"/>
      <c r="AB214" s="214"/>
      <c r="AC214" s="214"/>
      <c r="AD214" s="214"/>
      <c r="AE214" s="214"/>
      <c r="AF214" s="214"/>
      <c r="AG214" s="214"/>
      <c r="AH214" s="214"/>
      <c r="AI214" s="214"/>
      <c r="AJ214" s="214"/>
      <c r="AK214" s="214"/>
      <c r="AL214" s="214"/>
    </row>
    <row r="215" spans="1:38" s="213" customFormat="1" ht="38.25" customHeight="1">
      <c r="A215" s="1189"/>
      <c r="B215" s="1190"/>
      <c r="C215" s="1191"/>
      <c r="D215" s="659">
        <v>2000</v>
      </c>
      <c r="E215" s="1170">
        <f>E79+E101+E123+E148+E170+E192</f>
        <v>2250033.48</v>
      </c>
      <c r="F215" s="1169"/>
      <c r="G215" s="1168">
        <f>G79+G101+G123+G148+G170+G192</f>
        <v>1436323</v>
      </c>
      <c r="H215" s="1169"/>
      <c r="I215" s="1168">
        <f>I79+I101+I123+I148+I170+I192</f>
        <v>1236323</v>
      </c>
      <c r="J215" s="1169"/>
      <c r="K215" s="229">
        <f>K79+K101+K123+K148+K170+K192</f>
        <v>1807085</v>
      </c>
      <c r="L215" s="660">
        <f t="shared" si="26"/>
        <v>6729764.4800000004</v>
      </c>
      <c r="M215" s="668">
        <f>M79+M101+M123+M148+M170+M192</f>
        <v>1079640.76</v>
      </c>
      <c r="N215" s="229">
        <f t="shared" si="27"/>
        <v>0</v>
      </c>
      <c r="O215" s="229">
        <f t="shared" si="27"/>
        <v>0</v>
      </c>
      <c r="P215" s="230">
        <f t="shared" si="27"/>
        <v>0</v>
      </c>
      <c r="Q215" s="246">
        <f t="shared" si="28"/>
        <v>1079640.76</v>
      </c>
      <c r="R215" s="1036">
        <f t="shared" si="29"/>
        <v>0.16042771826689542</v>
      </c>
      <c r="S215" s="1037"/>
      <c r="T215" s="242"/>
      <c r="U215" s="233"/>
      <c r="V215" s="233"/>
      <c r="W215" s="243"/>
      <c r="X215" s="232"/>
      <c r="Y215" s="231"/>
      <c r="Z215" s="215"/>
      <c r="AA215" s="215"/>
      <c r="AB215" s="214"/>
      <c r="AC215" s="214"/>
      <c r="AD215" s="214"/>
      <c r="AE215" s="214"/>
      <c r="AF215" s="214"/>
      <c r="AG215" s="214"/>
      <c r="AH215" s="214"/>
      <c r="AI215" s="214"/>
      <c r="AJ215" s="214"/>
      <c r="AK215" s="214"/>
      <c r="AL215" s="214"/>
    </row>
    <row r="216" spans="1:38" s="213" customFormat="1" ht="38.25" customHeight="1">
      <c r="A216" s="1189"/>
      <c r="B216" s="1190"/>
      <c r="C216" s="1191"/>
      <c r="D216" s="659">
        <v>3000</v>
      </c>
      <c r="E216" s="1170">
        <f>E80+E102+E124+E149+E171+E193</f>
        <v>3099729</v>
      </c>
      <c r="F216" s="1169"/>
      <c r="G216" s="1169">
        <f>G80+G102+G124+G149+G171+G193</f>
        <v>2921923</v>
      </c>
      <c r="H216" s="1169"/>
      <c r="I216" s="1169">
        <f>I80+I102+I124+I149+I171+I193</f>
        <v>2993881</v>
      </c>
      <c r="J216" s="1169"/>
      <c r="K216" s="229">
        <f>K80+K102+K124+K149+K171+K193</f>
        <v>2685381</v>
      </c>
      <c r="L216" s="660">
        <f t="shared" si="26"/>
        <v>11700914</v>
      </c>
      <c r="M216" s="668">
        <f>M80+M102+M124+M149+M171+M193</f>
        <v>2735942.37</v>
      </c>
      <c r="N216" s="229">
        <f>N80+N102+N124+N149+N171+N193</f>
        <v>0</v>
      </c>
      <c r="O216" s="229">
        <f>O80+O102+O124+O149+O171+O193+O129</f>
        <v>0</v>
      </c>
      <c r="P216" s="230">
        <f>P80+P102+P124+P149+P171+P193</f>
        <v>0</v>
      </c>
      <c r="Q216" s="246">
        <f t="shared" si="28"/>
        <v>2735942.37</v>
      </c>
      <c r="R216" s="1036">
        <f t="shared" si="29"/>
        <v>0.2338229620352735</v>
      </c>
      <c r="S216" s="1037"/>
      <c r="T216" s="242"/>
      <c r="U216" s="233"/>
      <c r="V216" s="233"/>
      <c r="W216" s="233"/>
      <c r="X216" s="232"/>
      <c r="Y216" s="231"/>
      <c r="Z216" s="215"/>
      <c r="AA216" s="215"/>
      <c r="AB216" s="214"/>
      <c r="AC216" s="214"/>
      <c r="AD216" s="214"/>
      <c r="AE216" s="214"/>
      <c r="AF216" s="214"/>
      <c r="AG216" s="214"/>
      <c r="AH216" s="214"/>
      <c r="AI216" s="214"/>
      <c r="AJ216" s="214"/>
      <c r="AK216" s="214"/>
      <c r="AL216" s="214"/>
    </row>
    <row r="217" spans="1:38" s="213" customFormat="1" ht="38.25" customHeight="1">
      <c r="A217" s="1189"/>
      <c r="B217" s="1190"/>
      <c r="C217" s="1191"/>
      <c r="D217" s="659">
        <v>4000</v>
      </c>
      <c r="E217" s="1171">
        <v>0</v>
      </c>
      <c r="F217" s="1168"/>
      <c r="G217" s="1172">
        <v>0</v>
      </c>
      <c r="H217" s="1168"/>
      <c r="I217" s="1172">
        <v>0</v>
      </c>
      <c r="J217" s="1168"/>
      <c r="K217" s="229">
        <v>0</v>
      </c>
      <c r="L217" s="660">
        <f t="shared" si="26"/>
        <v>0</v>
      </c>
      <c r="M217" s="668">
        <v>0</v>
      </c>
      <c r="N217" s="229">
        <v>0</v>
      </c>
      <c r="O217" s="229">
        <v>0</v>
      </c>
      <c r="P217" s="229">
        <v>0</v>
      </c>
      <c r="Q217" s="246">
        <f t="shared" si="28"/>
        <v>0</v>
      </c>
      <c r="R217" s="1036" t="e">
        <f t="shared" si="29"/>
        <v>#DIV/0!</v>
      </c>
      <c r="S217" s="1037"/>
      <c r="T217" s="242"/>
      <c r="U217" s="233"/>
      <c r="V217" s="233"/>
      <c r="W217" s="233"/>
      <c r="X217" s="232"/>
      <c r="Y217" s="231"/>
      <c r="Z217" s="215"/>
      <c r="AA217" s="215"/>
      <c r="AB217" s="214"/>
      <c r="AC217" s="214"/>
      <c r="AD217" s="214"/>
      <c r="AE217" s="214"/>
      <c r="AF217" s="214"/>
      <c r="AG217" s="214"/>
      <c r="AH217" s="214"/>
      <c r="AI217" s="214"/>
      <c r="AJ217" s="214"/>
      <c r="AK217" s="214"/>
      <c r="AL217" s="214"/>
    </row>
    <row r="218" spans="1:38" s="213" customFormat="1" ht="38.25" customHeight="1">
      <c r="A218" s="1189"/>
      <c r="B218" s="1190"/>
      <c r="C218" s="1191"/>
      <c r="D218" s="659">
        <v>5000</v>
      </c>
      <c r="E218" s="1171">
        <v>0</v>
      </c>
      <c r="F218" s="1168"/>
      <c r="G218" s="1172">
        <v>0</v>
      </c>
      <c r="H218" s="1168"/>
      <c r="I218" s="1172">
        <v>0</v>
      </c>
      <c r="J218" s="1168"/>
      <c r="K218" s="229">
        <v>0</v>
      </c>
      <c r="L218" s="660">
        <f t="shared" si="26"/>
        <v>0</v>
      </c>
      <c r="M218" s="668">
        <v>0</v>
      </c>
      <c r="N218" s="229">
        <v>0</v>
      </c>
      <c r="O218" s="229">
        <v>0</v>
      </c>
      <c r="P218" s="229">
        <v>0</v>
      </c>
      <c r="Q218" s="246">
        <f t="shared" si="28"/>
        <v>0</v>
      </c>
      <c r="R218" s="1036" t="e">
        <f t="shared" si="29"/>
        <v>#DIV/0!</v>
      </c>
      <c r="S218" s="1037"/>
      <c r="T218" s="233"/>
      <c r="U218" s="233"/>
      <c r="V218" s="233"/>
      <c r="W218" s="233"/>
      <c r="X218" s="232"/>
      <c r="Y218" s="231"/>
      <c r="Z218" s="215"/>
      <c r="AA218" s="215"/>
      <c r="AB218" s="214"/>
      <c r="AC218" s="214"/>
      <c r="AD218" s="214"/>
      <c r="AE218" s="214"/>
      <c r="AF218" s="214"/>
      <c r="AG218" s="214"/>
      <c r="AH218" s="214"/>
      <c r="AI218" s="214"/>
      <c r="AJ218" s="214"/>
      <c r="AK218" s="214"/>
      <c r="AL218" s="214"/>
    </row>
    <row r="219" spans="1:38" s="213" customFormat="1" ht="38.25" customHeight="1">
      <c r="A219" s="1189"/>
      <c r="B219" s="1190"/>
      <c r="C219" s="1191"/>
      <c r="D219" s="659">
        <v>6000</v>
      </c>
      <c r="E219" s="1171">
        <v>0</v>
      </c>
      <c r="F219" s="1168"/>
      <c r="G219" s="1172">
        <v>0</v>
      </c>
      <c r="H219" s="1168"/>
      <c r="I219" s="1172">
        <v>0</v>
      </c>
      <c r="J219" s="1168"/>
      <c r="K219" s="229">
        <v>0</v>
      </c>
      <c r="L219" s="660">
        <f t="shared" si="26"/>
        <v>0</v>
      </c>
      <c r="M219" s="668">
        <v>0</v>
      </c>
      <c r="N219" s="229">
        <v>0</v>
      </c>
      <c r="O219" s="229">
        <v>0</v>
      </c>
      <c r="P219" s="229">
        <v>0</v>
      </c>
      <c r="Q219" s="246">
        <f t="shared" si="28"/>
        <v>0</v>
      </c>
      <c r="R219" s="1036" t="e">
        <f t="shared" si="29"/>
        <v>#DIV/0!</v>
      </c>
      <c r="S219" s="1037"/>
      <c r="T219" s="233"/>
      <c r="U219" s="233"/>
      <c r="V219" s="233"/>
      <c r="W219" s="233"/>
      <c r="X219" s="232"/>
      <c r="Y219" s="231"/>
      <c r="Z219" s="215"/>
      <c r="AA219" s="215"/>
      <c r="AB219" s="214"/>
      <c r="AC219" s="214"/>
      <c r="AD219" s="214"/>
      <c r="AE219" s="214"/>
      <c r="AF219" s="214"/>
      <c r="AG219" s="214"/>
      <c r="AH219" s="214"/>
      <c r="AI219" s="214"/>
      <c r="AJ219" s="214"/>
      <c r="AK219" s="214"/>
      <c r="AL219" s="214"/>
    </row>
    <row r="220" spans="1:38" s="213" customFormat="1" ht="38.25" customHeight="1" thickBot="1">
      <c r="A220" s="1192"/>
      <c r="B220" s="1193"/>
      <c r="C220" s="1194"/>
      <c r="D220" s="661" t="s">
        <v>405</v>
      </c>
      <c r="E220" s="1204">
        <f>E214+E215+E216+E217+E218+E219</f>
        <v>61052210</v>
      </c>
      <c r="F220" s="1205"/>
      <c r="G220" s="1205">
        <f>G214+G215+G217+G218+G219+G216</f>
        <v>48325116</v>
      </c>
      <c r="H220" s="1205"/>
      <c r="I220" s="1201">
        <f>I214+I215+I217+I218+I219+I216</f>
        <v>46313333</v>
      </c>
      <c r="J220" s="1200"/>
      <c r="K220" s="226">
        <f>SUM(K214:K219)</f>
        <v>64739617</v>
      </c>
      <c r="L220" s="225">
        <f t="shared" si="26"/>
        <v>220430276</v>
      </c>
      <c r="M220" s="677">
        <f>SUM(M214:M216)</f>
        <v>53616676.299999997</v>
      </c>
      <c r="N220" s="226">
        <f>SUM(N214:N216)</f>
        <v>0</v>
      </c>
      <c r="O220" s="226">
        <f>SUM(O214:O216)</f>
        <v>0</v>
      </c>
      <c r="P220" s="226">
        <f>SUM(P214:P216)</f>
        <v>0</v>
      </c>
      <c r="Q220" s="225">
        <f t="shared" si="28"/>
        <v>53616676.299999997</v>
      </c>
      <c r="R220" s="1202">
        <f t="shared" si="29"/>
        <v>0.24323644316445894</v>
      </c>
      <c r="S220" s="1203"/>
      <c r="T220" s="233"/>
      <c r="U220" s="233"/>
      <c r="V220" s="233"/>
      <c r="W220" s="233"/>
      <c r="X220" s="232"/>
      <c r="Y220" s="231"/>
      <c r="Z220" s="215"/>
      <c r="AA220" s="215"/>
      <c r="AB220" s="214"/>
      <c r="AC220" s="214"/>
      <c r="AD220" s="214"/>
      <c r="AE220" s="214"/>
      <c r="AF220" s="214"/>
      <c r="AG220" s="214"/>
      <c r="AH220" s="214"/>
      <c r="AI220" s="214"/>
      <c r="AJ220" s="214"/>
      <c r="AK220" s="214"/>
      <c r="AL220" s="214"/>
    </row>
    <row r="221" spans="1:38" s="213" customFormat="1" ht="38.25" customHeight="1">
      <c r="A221" s="1173" t="s">
        <v>406</v>
      </c>
      <c r="B221" s="1174"/>
      <c r="C221" s="1175"/>
      <c r="D221" s="656">
        <v>1000</v>
      </c>
      <c r="E221" s="1182">
        <f>E82+E104+E126+E151+E173+E195</f>
        <v>21646949.440000001</v>
      </c>
      <c r="F221" s="1183"/>
      <c r="G221" s="1183">
        <f>G82+G104+G126+G151+G173+G195</f>
        <v>4333002</v>
      </c>
      <c r="H221" s="1183"/>
      <c r="I221" s="1183">
        <f>I82+I104+I126+I151+I173+I195</f>
        <v>4685412</v>
      </c>
      <c r="J221" s="1183"/>
      <c r="K221" s="695">
        <f>K82+K104+K126+K151+K173+K195</f>
        <v>7680893</v>
      </c>
      <c r="L221" s="662">
        <f t="shared" si="26"/>
        <v>38346256.439999998</v>
      </c>
      <c r="M221" s="666">
        <f t="shared" ref="M221:P225" si="30">M82+M104+M126+M151+M173+M195</f>
        <v>19771388.539999999</v>
      </c>
      <c r="N221" s="667">
        <f t="shared" si="30"/>
        <v>0</v>
      </c>
      <c r="O221" s="657">
        <f t="shared" si="30"/>
        <v>0</v>
      </c>
      <c r="P221" s="657">
        <f t="shared" si="30"/>
        <v>0</v>
      </c>
      <c r="Q221" s="662">
        <f t="shared" si="28"/>
        <v>19771388.539999999</v>
      </c>
      <c r="R221" s="1036">
        <f t="shared" si="29"/>
        <v>0.51560153129774455</v>
      </c>
      <c r="S221" s="1037"/>
      <c r="T221" s="233"/>
      <c r="U221" s="233"/>
      <c r="V221" s="233"/>
      <c r="W221" s="233"/>
      <c r="X221" s="232"/>
      <c r="Y221" s="231"/>
      <c r="Z221" s="215"/>
      <c r="AA221" s="215"/>
      <c r="AB221" s="214"/>
      <c r="AC221" s="214"/>
      <c r="AD221" s="214"/>
      <c r="AE221" s="214"/>
      <c r="AF221" s="214"/>
      <c r="AG221" s="214"/>
      <c r="AH221" s="214"/>
      <c r="AI221" s="214"/>
      <c r="AJ221" s="214"/>
      <c r="AK221" s="214"/>
      <c r="AL221" s="214"/>
    </row>
    <row r="222" spans="1:38" s="213" customFormat="1" ht="38.25" customHeight="1">
      <c r="A222" s="1176"/>
      <c r="B222" s="1177"/>
      <c r="C222" s="1178"/>
      <c r="D222" s="659">
        <v>2000</v>
      </c>
      <c r="E222" s="1184">
        <f>E83+E105+E127+E152+E174+E196</f>
        <v>0</v>
      </c>
      <c r="F222" s="1185"/>
      <c r="G222" s="1185">
        <f>G83+G105+G127+G152+G174+G196</f>
        <v>0</v>
      </c>
      <c r="H222" s="1185"/>
      <c r="I222" s="1185">
        <f>I83+I105+I127+I152+I174+I196</f>
        <v>0</v>
      </c>
      <c r="J222" s="1185"/>
      <c r="K222" s="230">
        <f>K83+K105+K127+K152+K174+K196</f>
        <v>0</v>
      </c>
      <c r="L222" s="228">
        <f t="shared" si="26"/>
        <v>0</v>
      </c>
      <c r="M222" s="668">
        <f t="shared" si="30"/>
        <v>129.91999999999999</v>
      </c>
      <c r="N222" s="229">
        <f t="shared" si="30"/>
        <v>0</v>
      </c>
      <c r="O222" s="229">
        <f t="shared" si="30"/>
        <v>0</v>
      </c>
      <c r="P222" s="230">
        <f t="shared" si="30"/>
        <v>0</v>
      </c>
      <c r="Q222" s="228">
        <f t="shared" si="28"/>
        <v>129.91999999999999</v>
      </c>
      <c r="R222" s="1036" t="e">
        <f t="shared" si="29"/>
        <v>#DIV/0!</v>
      </c>
      <c r="S222" s="1037"/>
      <c r="T222" s="233"/>
      <c r="U222" s="233"/>
      <c r="V222" s="233"/>
      <c r="W222" s="233"/>
      <c r="X222" s="232"/>
      <c r="Y222" s="231"/>
      <c r="Z222" s="215"/>
      <c r="AA222" s="215"/>
      <c r="AB222" s="214"/>
      <c r="AC222" s="214"/>
      <c r="AD222" s="214"/>
      <c r="AE222" s="214"/>
      <c r="AF222" s="214"/>
      <c r="AG222" s="214"/>
      <c r="AH222" s="214"/>
      <c r="AI222" s="214"/>
      <c r="AJ222" s="214"/>
      <c r="AK222" s="214"/>
      <c r="AL222" s="214"/>
    </row>
    <row r="223" spans="1:38" s="213" customFormat="1" ht="38.25" customHeight="1">
      <c r="A223" s="1176"/>
      <c r="B223" s="1177"/>
      <c r="C223" s="1178"/>
      <c r="D223" s="659">
        <v>3000</v>
      </c>
      <c r="E223" s="1184">
        <f>E84+E106+E128+E153+E175+E197</f>
        <v>125</v>
      </c>
      <c r="F223" s="1185"/>
      <c r="G223" s="1185">
        <f>G84+G106+G128+G153+G175+G197</f>
        <v>0</v>
      </c>
      <c r="H223" s="1185"/>
      <c r="I223" s="1185">
        <f>I84+I106+I128+I153+I175+I197</f>
        <v>0</v>
      </c>
      <c r="J223" s="1185"/>
      <c r="K223" s="230">
        <f>K84+K106+K128+K153+K175+K197</f>
        <v>0</v>
      </c>
      <c r="L223" s="228">
        <f t="shared" si="26"/>
        <v>125</v>
      </c>
      <c r="M223" s="668">
        <f t="shared" si="30"/>
        <v>0</v>
      </c>
      <c r="N223" s="229">
        <f t="shared" si="30"/>
        <v>0</v>
      </c>
      <c r="O223" s="229">
        <f t="shared" si="30"/>
        <v>0</v>
      </c>
      <c r="P223" s="230">
        <f t="shared" si="30"/>
        <v>0</v>
      </c>
      <c r="Q223" s="228">
        <f>M223+N223+O223+P223</f>
        <v>0</v>
      </c>
      <c r="R223" s="1036">
        <f t="shared" si="29"/>
        <v>0</v>
      </c>
      <c r="S223" s="1037"/>
      <c r="T223" s="233"/>
      <c r="U223" s="243"/>
      <c r="V223" s="233"/>
      <c r="W223" s="233"/>
      <c r="X223" s="232"/>
      <c r="Y223" s="231"/>
      <c r="Z223" s="215"/>
      <c r="AA223" s="215"/>
      <c r="AB223" s="214"/>
      <c r="AC223" s="214"/>
      <c r="AD223" s="214"/>
      <c r="AE223" s="214"/>
      <c r="AF223" s="214"/>
      <c r="AG223" s="214"/>
      <c r="AH223" s="214"/>
      <c r="AI223" s="214"/>
      <c r="AJ223" s="214"/>
      <c r="AK223" s="214"/>
      <c r="AL223" s="214"/>
    </row>
    <row r="224" spans="1:38" s="213" customFormat="1" ht="38.25" customHeight="1">
      <c r="A224" s="1176"/>
      <c r="B224" s="1177"/>
      <c r="C224" s="1178"/>
      <c r="D224" s="659">
        <v>4000</v>
      </c>
      <c r="E224" s="1184">
        <f>E85+E107+E129+E154+E176+E198</f>
        <v>1414613.7</v>
      </c>
      <c r="F224" s="1185"/>
      <c r="G224" s="1185">
        <f>G85+G107+G129+G154+G176+G198</f>
        <v>1190539</v>
      </c>
      <c r="H224" s="1185"/>
      <c r="I224" s="1185">
        <f>I85+I107+I129+I154+I176+I198</f>
        <v>1190539</v>
      </c>
      <c r="J224" s="1185"/>
      <c r="K224" s="230">
        <f>K85+K107+K129+K154+K176+K198</f>
        <v>1190539</v>
      </c>
      <c r="L224" s="228">
        <f t="shared" si="26"/>
        <v>4986230.7</v>
      </c>
      <c r="M224" s="668">
        <f t="shared" si="30"/>
        <v>1846123.19</v>
      </c>
      <c r="N224" s="229">
        <f t="shared" si="30"/>
        <v>0</v>
      </c>
      <c r="O224" s="229">
        <f t="shared" si="30"/>
        <v>0</v>
      </c>
      <c r="P224" s="230">
        <f t="shared" si="30"/>
        <v>0</v>
      </c>
      <c r="Q224" s="228">
        <f>M224+N224+O224+P224</f>
        <v>1846123.19</v>
      </c>
      <c r="R224" s="1036">
        <f t="shared" si="29"/>
        <v>0.37024423879946028</v>
      </c>
      <c r="S224" s="1037"/>
      <c r="T224" s="242"/>
      <c r="U224" s="244"/>
      <c r="V224" s="233"/>
      <c r="W224" s="233"/>
      <c r="X224" s="232"/>
      <c r="Y224" s="231"/>
      <c r="Z224" s="215"/>
      <c r="AA224" s="215"/>
      <c r="AB224" s="214"/>
      <c r="AC224" s="214"/>
      <c r="AD224" s="214"/>
      <c r="AE224" s="214"/>
      <c r="AF224" s="214"/>
      <c r="AG224" s="214"/>
      <c r="AH224" s="214"/>
      <c r="AI224" s="214"/>
      <c r="AJ224" s="214"/>
      <c r="AK224" s="214"/>
      <c r="AL224" s="214"/>
    </row>
    <row r="225" spans="1:38" s="213" customFormat="1" ht="38.25" customHeight="1">
      <c r="A225" s="1176"/>
      <c r="B225" s="1177"/>
      <c r="C225" s="1178"/>
      <c r="D225" s="659">
        <v>5000</v>
      </c>
      <c r="E225" s="1184">
        <f>E86+E108+E130+E155+E177+E199</f>
        <v>0</v>
      </c>
      <c r="F225" s="1185"/>
      <c r="G225" s="1185">
        <f>G86+G108+G130+G155+G177+G199</f>
        <v>0</v>
      </c>
      <c r="H225" s="1185"/>
      <c r="I225" s="1185">
        <f>I86+I108+I130+I155+I177+I199</f>
        <v>0</v>
      </c>
      <c r="J225" s="1185"/>
      <c r="K225" s="230">
        <f>K86+K108+K130+K155+K177+K199</f>
        <v>0</v>
      </c>
      <c r="L225" s="228">
        <f t="shared" si="26"/>
        <v>0</v>
      </c>
      <c r="M225" s="668">
        <f t="shared" si="30"/>
        <v>0</v>
      </c>
      <c r="N225" s="229">
        <f t="shared" si="30"/>
        <v>0</v>
      </c>
      <c r="O225" s="229">
        <f t="shared" si="30"/>
        <v>0</v>
      </c>
      <c r="P225" s="230">
        <f t="shared" si="30"/>
        <v>0</v>
      </c>
      <c r="Q225" s="228">
        <f>SUM(M225:P225)</f>
        <v>0</v>
      </c>
      <c r="R225" s="1036" t="e">
        <f t="shared" si="29"/>
        <v>#DIV/0!</v>
      </c>
      <c r="S225" s="1037"/>
      <c r="T225" s="242"/>
      <c r="U225" s="242"/>
      <c r="V225" s="245"/>
      <c r="W225" s="244"/>
      <c r="X225" s="232"/>
      <c r="Y225" s="231"/>
      <c r="Z225" s="215"/>
      <c r="AA225" s="215"/>
      <c r="AB225" s="214"/>
      <c r="AC225" s="214"/>
      <c r="AD225" s="214"/>
      <c r="AE225" s="214"/>
      <c r="AF225" s="214"/>
      <c r="AG225" s="214"/>
      <c r="AH225" s="214"/>
      <c r="AI225" s="214"/>
      <c r="AJ225" s="214"/>
      <c r="AK225" s="214"/>
      <c r="AL225" s="214"/>
    </row>
    <row r="226" spans="1:38" s="213" customFormat="1" ht="38.25" customHeight="1">
      <c r="A226" s="1176"/>
      <c r="B226" s="1177"/>
      <c r="C226" s="1178"/>
      <c r="D226" s="659">
        <v>6000</v>
      </c>
      <c r="E226" s="1206">
        <v>0</v>
      </c>
      <c r="F226" s="1207"/>
      <c r="G226" s="1208">
        <v>0</v>
      </c>
      <c r="H226" s="1207"/>
      <c r="I226" s="1208">
        <v>0</v>
      </c>
      <c r="J226" s="1207"/>
      <c r="K226" s="230">
        <v>0</v>
      </c>
      <c r="L226" s="228">
        <f t="shared" si="26"/>
        <v>0</v>
      </c>
      <c r="M226" s="668">
        <v>0</v>
      </c>
      <c r="N226" s="229">
        <v>0</v>
      </c>
      <c r="O226" s="229">
        <v>0</v>
      </c>
      <c r="P226" s="230">
        <v>0</v>
      </c>
      <c r="Q226" s="228">
        <v>0</v>
      </c>
      <c r="R226" s="1036" t="e">
        <f t="shared" si="29"/>
        <v>#DIV/0!</v>
      </c>
      <c r="S226" s="1037"/>
      <c r="T226" s="243"/>
      <c r="U226" s="233"/>
      <c r="V226" s="243"/>
      <c r="W226" s="243"/>
      <c r="X226" s="232"/>
      <c r="Y226" s="231"/>
      <c r="Z226" s="215"/>
      <c r="AA226" s="215"/>
      <c r="AB226" s="214"/>
      <c r="AC226" s="214"/>
      <c r="AD226" s="214"/>
      <c r="AE226" s="214"/>
      <c r="AF226" s="214"/>
      <c r="AG226" s="214"/>
      <c r="AH226" s="214"/>
      <c r="AI226" s="214"/>
      <c r="AJ226" s="214"/>
      <c r="AK226" s="214"/>
      <c r="AL226" s="214"/>
    </row>
    <row r="227" spans="1:38" s="213" customFormat="1" ht="38.25" customHeight="1" thickBot="1">
      <c r="A227" s="1179"/>
      <c r="B227" s="1180"/>
      <c r="C227" s="1181"/>
      <c r="D227" s="663" t="s">
        <v>405</v>
      </c>
      <c r="E227" s="1199">
        <f>E221+E222+E223+E224+E225+E226</f>
        <v>23061688.140000001</v>
      </c>
      <c r="F227" s="1200"/>
      <c r="G227" s="1201">
        <f>G221+G222+G223+G224+G225+G226</f>
        <v>5523541</v>
      </c>
      <c r="H227" s="1200"/>
      <c r="I227" s="1201">
        <f>I221+I222+I223+I224+I225+I226</f>
        <v>5875951</v>
      </c>
      <c r="J227" s="1200"/>
      <c r="K227" s="226">
        <f>SUM(K221:K226)</f>
        <v>8871432</v>
      </c>
      <c r="L227" s="225">
        <f t="shared" si="26"/>
        <v>43332612.140000001</v>
      </c>
      <c r="M227" s="677">
        <f>M221+M222+M223+M224+M225</f>
        <v>21617641.650000002</v>
      </c>
      <c r="N227" s="226">
        <f>N221+N222+N223+N224+N225</f>
        <v>0</v>
      </c>
      <c r="O227" s="226">
        <f>SUM(O221:O225)</f>
        <v>0</v>
      </c>
      <c r="P227" s="226">
        <f>SUM(P221:P225)</f>
        <v>0</v>
      </c>
      <c r="Q227" s="225">
        <f t="shared" ref="Q227:Q233" si="31">SUM(M227:P227)</f>
        <v>21617641.650000002</v>
      </c>
      <c r="R227" s="1202">
        <f t="shared" si="29"/>
        <v>0.49887695623234596</v>
      </c>
      <c r="S227" s="1203"/>
      <c r="T227" s="242"/>
      <c r="U227" s="233"/>
      <c r="V227" s="233"/>
      <c r="W227" s="233"/>
      <c r="X227" s="232"/>
      <c r="Y227" s="231"/>
      <c r="Z227" s="215"/>
      <c r="AA227" s="215"/>
      <c r="AB227" s="214"/>
      <c r="AC227" s="214"/>
      <c r="AD227" s="214"/>
      <c r="AE227" s="214"/>
      <c r="AF227" s="214"/>
      <c r="AG227" s="214"/>
      <c r="AH227" s="214"/>
      <c r="AI227" s="214"/>
      <c r="AJ227" s="214"/>
      <c r="AK227" s="214"/>
      <c r="AL227" s="214"/>
    </row>
    <row r="228" spans="1:38" s="213" customFormat="1" ht="38.25" customHeight="1">
      <c r="A228" s="1217" t="s">
        <v>69</v>
      </c>
      <c r="B228" s="1218"/>
      <c r="C228" s="1219"/>
      <c r="D228" s="656">
        <v>1000</v>
      </c>
      <c r="E228" s="1182">
        <f>E88+E110+E132+E157+E179+E201</f>
        <v>2309379</v>
      </c>
      <c r="F228" s="1183"/>
      <c r="G228" s="1183">
        <f>G88+G110+G132+G157+G179+G201</f>
        <v>2309379</v>
      </c>
      <c r="H228" s="1183"/>
      <c r="I228" s="1183">
        <f>I88+I110+I132+I157+I179+I201</f>
        <v>2359379</v>
      </c>
      <c r="J228" s="1183"/>
      <c r="K228" s="657">
        <f>K88+K110+K132+K157+K179+K201</f>
        <v>2290140</v>
      </c>
      <c r="L228" s="662">
        <f t="shared" si="26"/>
        <v>9268277</v>
      </c>
      <c r="M228" s="683">
        <f t="shared" ref="M228:P232" si="32">M88+M110+M132+M157+M179+M201</f>
        <v>2865294.43</v>
      </c>
      <c r="N228" s="657">
        <f t="shared" si="32"/>
        <v>0</v>
      </c>
      <c r="O228" s="667">
        <f t="shared" si="32"/>
        <v>0</v>
      </c>
      <c r="P228" s="657">
        <f t="shared" si="32"/>
        <v>0</v>
      </c>
      <c r="Q228" s="662">
        <f t="shared" si="31"/>
        <v>2865294.43</v>
      </c>
      <c r="R228" s="1036">
        <f t="shared" si="29"/>
        <v>0.30915071161554625</v>
      </c>
      <c r="S228" s="1037"/>
      <c r="T228" s="241"/>
      <c r="U228" s="241"/>
      <c r="V228" s="233"/>
      <c r="W228" s="233"/>
      <c r="X228" s="232"/>
      <c r="Y228" s="231"/>
      <c r="Z228" s="215"/>
      <c r="AA228" s="215"/>
      <c r="AB228" s="214"/>
      <c r="AC228" s="214"/>
      <c r="AD228" s="214"/>
      <c r="AE228" s="214"/>
      <c r="AF228" s="214"/>
      <c r="AG228" s="214"/>
      <c r="AH228" s="214"/>
      <c r="AI228" s="214"/>
      <c r="AJ228" s="214"/>
      <c r="AK228" s="214"/>
      <c r="AL228" s="214"/>
    </row>
    <row r="229" spans="1:38" s="213" customFormat="1" ht="38.25" customHeight="1">
      <c r="A229" s="1220"/>
      <c r="B229" s="1221"/>
      <c r="C229" s="1222"/>
      <c r="D229" s="659">
        <v>2000</v>
      </c>
      <c r="E229" s="1184">
        <f>E89+E111+E133+E158+E180+E202</f>
        <v>1402656</v>
      </c>
      <c r="F229" s="1185"/>
      <c r="G229" s="1207">
        <f>G89+G111+G133+G158+G180+G202</f>
        <v>1493753</v>
      </c>
      <c r="H229" s="1185"/>
      <c r="I229" s="1207">
        <f>I89+I111+I133+I158+I180+I202</f>
        <v>1492753</v>
      </c>
      <c r="J229" s="1185"/>
      <c r="K229" s="230">
        <f>K89+K111+K133+K158+K180+K202</f>
        <v>1494752</v>
      </c>
      <c r="L229" s="228">
        <f>SUM(E229:K229)</f>
        <v>5883914</v>
      </c>
      <c r="M229" s="684">
        <f t="shared" si="32"/>
        <v>1592594.13</v>
      </c>
      <c r="N229" s="230">
        <f t="shared" si="32"/>
        <v>0</v>
      </c>
      <c r="O229" s="229">
        <f t="shared" si="32"/>
        <v>0</v>
      </c>
      <c r="P229" s="230">
        <f t="shared" si="32"/>
        <v>0</v>
      </c>
      <c r="Q229" s="228">
        <f t="shared" si="31"/>
        <v>1592594.13</v>
      </c>
      <c r="R229" s="1036">
        <f t="shared" si="29"/>
        <v>0.27066917191515716</v>
      </c>
      <c r="S229" s="1037"/>
      <c r="T229" s="233"/>
      <c r="U229" s="233"/>
      <c r="V229" s="233"/>
      <c r="W229" s="233"/>
      <c r="X229" s="232"/>
      <c r="Y229" s="231"/>
      <c r="Z229" s="215"/>
      <c r="AA229" s="215"/>
      <c r="AB229" s="214"/>
      <c r="AC229" s="214"/>
      <c r="AD229" s="214"/>
      <c r="AE229" s="214"/>
      <c r="AF229" s="214"/>
      <c r="AG229" s="214"/>
      <c r="AH229" s="214"/>
      <c r="AI229" s="214"/>
      <c r="AJ229" s="214"/>
      <c r="AK229" s="214"/>
      <c r="AL229" s="214"/>
    </row>
    <row r="230" spans="1:38" s="213" customFormat="1" ht="38.25" customHeight="1">
      <c r="A230" s="1220"/>
      <c r="B230" s="1221"/>
      <c r="C230" s="1222"/>
      <c r="D230" s="659">
        <v>3000</v>
      </c>
      <c r="E230" s="1184">
        <f>E90+E112+E134+E159+E181+E203</f>
        <v>1565238.69</v>
      </c>
      <c r="F230" s="1185"/>
      <c r="G230" s="1185">
        <f>G90+G112+G134+G159+G181+G203</f>
        <v>610428</v>
      </c>
      <c r="H230" s="1185"/>
      <c r="I230" s="1185">
        <f>I90+I112+I134+I159+I181+I203</f>
        <v>910428</v>
      </c>
      <c r="J230" s="1185"/>
      <c r="K230" s="230">
        <f>K90+K112+K134+K159+K181+K203</f>
        <v>931526</v>
      </c>
      <c r="L230" s="228">
        <f>E230+G230+I230+K230</f>
        <v>4017620.69</v>
      </c>
      <c r="M230" s="684">
        <f>M90+M112+M134+M159+M181+M203</f>
        <v>1265474.25</v>
      </c>
      <c r="N230" s="230">
        <f t="shared" si="32"/>
        <v>0</v>
      </c>
      <c r="O230" s="229">
        <f t="shared" si="32"/>
        <v>0</v>
      </c>
      <c r="P230" s="230">
        <f t="shared" si="32"/>
        <v>0</v>
      </c>
      <c r="Q230" s="228">
        <f t="shared" si="31"/>
        <v>1265474.25</v>
      </c>
      <c r="R230" s="1036">
        <f t="shared" si="29"/>
        <v>0.3149810167868286</v>
      </c>
      <c r="S230" s="1037"/>
      <c r="T230" s="233"/>
      <c r="U230" s="233"/>
      <c r="V230" s="233"/>
      <c r="W230" s="233"/>
      <c r="X230" s="232"/>
      <c r="Y230" s="231"/>
      <c r="Z230" s="215"/>
      <c r="AA230" s="215"/>
      <c r="AB230" s="214"/>
      <c r="AC230" s="214"/>
      <c r="AD230" s="214"/>
      <c r="AE230" s="214"/>
      <c r="AF230" s="214"/>
      <c r="AG230" s="214"/>
      <c r="AH230" s="214"/>
      <c r="AI230" s="214"/>
      <c r="AJ230" s="214"/>
      <c r="AK230" s="214"/>
      <c r="AL230" s="214"/>
    </row>
    <row r="231" spans="1:38" s="213" customFormat="1" ht="38.25" customHeight="1">
      <c r="A231" s="1220"/>
      <c r="B231" s="1221"/>
      <c r="C231" s="1222"/>
      <c r="D231" s="659">
        <v>4000</v>
      </c>
      <c r="E231" s="1184">
        <f>E91+E113+E135+E160+E182+E204</f>
        <v>5668</v>
      </c>
      <c r="F231" s="1185"/>
      <c r="G231" s="1185">
        <f>G91+G113+G135+G160+G182+G204</f>
        <v>5668</v>
      </c>
      <c r="H231" s="1185"/>
      <c r="I231" s="1185">
        <f>I91+I113+I135+I160+I182+I204</f>
        <v>5668</v>
      </c>
      <c r="J231" s="1185"/>
      <c r="K231" s="230">
        <f>K91+K113+K135+K160+K182+K204</f>
        <v>5669</v>
      </c>
      <c r="L231" s="228">
        <f>E231+G231+I231+K231</f>
        <v>22673</v>
      </c>
      <c r="M231" s="684">
        <f t="shared" si="32"/>
        <v>0</v>
      </c>
      <c r="N231" s="230">
        <f t="shared" si="32"/>
        <v>0</v>
      </c>
      <c r="O231" s="229">
        <f t="shared" si="32"/>
        <v>0</v>
      </c>
      <c r="P231" s="230">
        <f t="shared" si="32"/>
        <v>0</v>
      </c>
      <c r="Q231" s="228">
        <f t="shared" si="31"/>
        <v>0</v>
      </c>
      <c r="R231" s="1036">
        <f t="shared" si="29"/>
        <v>0</v>
      </c>
      <c r="S231" s="1037"/>
      <c r="T231" s="240"/>
      <c r="U231" s="233"/>
      <c r="V231" s="233"/>
      <c r="W231" s="233"/>
      <c r="X231" s="232"/>
      <c r="Y231" s="231"/>
      <c r="Z231" s="215"/>
      <c r="AA231" s="215"/>
      <c r="AB231" s="214"/>
      <c r="AC231" s="214"/>
      <c r="AD231" s="214"/>
      <c r="AE231" s="214"/>
      <c r="AF231" s="214"/>
      <c r="AG231" s="214"/>
      <c r="AH231" s="214"/>
      <c r="AI231" s="214"/>
      <c r="AJ231" s="214"/>
      <c r="AK231" s="214"/>
      <c r="AL231" s="214"/>
    </row>
    <row r="232" spans="1:38" s="213" customFormat="1" ht="38.25" customHeight="1">
      <c r="A232" s="1220"/>
      <c r="B232" s="1221"/>
      <c r="C232" s="1222"/>
      <c r="D232" s="659">
        <v>5000</v>
      </c>
      <c r="E232" s="1184">
        <f>E92+E114+E136+E161+E183+E205</f>
        <v>100084</v>
      </c>
      <c r="F232" s="1185"/>
      <c r="G232" s="1207">
        <f>G92+G114+G136+G161+G183+G205</f>
        <v>100084</v>
      </c>
      <c r="H232" s="1185"/>
      <c r="I232" s="1207">
        <f>I92+I114+I136+I161+I183+I205</f>
        <v>100084</v>
      </c>
      <c r="J232" s="1185"/>
      <c r="K232" s="230">
        <f>K92+K114+K136+K161+K183+K205</f>
        <v>100084</v>
      </c>
      <c r="L232" s="228">
        <f>E232+G232+I232+K232</f>
        <v>400336</v>
      </c>
      <c r="M232" s="684">
        <f t="shared" si="32"/>
        <v>450711</v>
      </c>
      <c r="N232" s="230">
        <f t="shared" si="32"/>
        <v>0</v>
      </c>
      <c r="O232" s="229">
        <f t="shared" si="32"/>
        <v>0</v>
      </c>
      <c r="P232" s="230">
        <f t="shared" si="32"/>
        <v>0</v>
      </c>
      <c r="Q232" s="228">
        <f t="shared" si="31"/>
        <v>450711</v>
      </c>
      <c r="R232" s="1036">
        <f t="shared" si="29"/>
        <v>1.1258318012869191</v>
      </c>
      <c r="S232" s="1037"/>
      <c r="T232" s="239"/>
      <c r="U232" s="233"/>
      <c r="V232" s="233"/>
      <c r="W232" s="233"/>
      <c r="X232" s="232"/>
      <c r="Y232" s="231"/>
      <c r="Z232" s="215"/>
      <c r="AA232" s="215"/>
      <c r="AB232" s="214"/>
      <c r="AC232" s="214"/>
      <c r="AD232" s="214"/>
      <c r="AE232" s="214"/>
      <c r="AF232" s="214"/>
      <c r="AG232" s="214"/>
      <c r="AH232" s="214"/>
      <c r="AI232" s="214"/>
      <c r="AJ232" s="214"/>
      <c r="AK232" s="214"/>
      <c r="AL232" s="214"/>
    </row>
    <row r="233" spans="1:38" s="213" customFormat="1" ht="38.25" customHeight="1" thickBot="1">
      <c r="A233" s="1220"/>
      <c r="B233" s="1221"/>
      <c r="C233" s="1222"/>
      <c r="D233" s="678">
        <v>6000</v>
      </c>
      <c r="E233" s="1213">
        <f>E137+E206</f>
        <v>0</v>
      </c>
      <c r="F233" s="1214"/>
      <c r="G233" s="1214">
        <f>G137+G206</f>
        <v>0</v>
      </c>
      <c r="H233" s="1214"/>
      <c r="I233" s="1214">
        <f>I137+I206</f>
        <v>0</v>
      </c>
      <c r="J233" s="1214"/>
      <c r="K233" s="679">
        <f>L137+K206</f>
        <v>0</v>
      </c>
      <c r="L233" s="646">
        <f>E233+G233+I233+K233</f>
        <v>0</v>
      </c>
      <c r="M233" s="685">
        <v>0</v>
      </c>
      <c r="N233" s="665">
        <f>N93+N115+N137+N162+N184+N206</f>
        <v>0</v>
      </c>
      <c r="O233" s="670">
        <f>O93+O115+O137+O162+O184+O206</f>
        <v>0</v>
      </c>
      <c r="P233" s="665">
        <f>P93+P115+P137+P162+P184+P206</f>
        <v>0</v>
      </c>
      <c r="Q233" s="225">
        <f t="shared" si="31"/>
        <v>0</v>
      </c>
      <c r="R233" s="1215" t="e">
        <f t="shared" si="29"/>
        <v>#DIV/0!</v>
      </c>
      <c r="S233" s="1216"/>
      <c r="T233" s="239"/>
      <c r="U233" s="233"/>
      <c r="V233" s="233"/>
      <c r="W233" s="233"/>
      <c r="X233" s="232"/>
      <c r="Y233" s="231"/>
      <c r="Z233" s="215"/>
      <c r="AA233" s="215"/>
      <c r="AB233" s="214"/>
      <c r="AC233" s="214"/>
      <c r="AD233" s="214"/>
      <c r="AE233" s="214"/>
      <c r="AF233" s="214"/>
      <c r="AG233" s="214"/>
      <c r="AH233" s="214"/>
      <c r="AI233" s="214"/>
      <c r="AJ233" s="214"/>
      <c r="AK233" s="214"/>
      <c r="AL233" s="214"/>
    </row>
    <row r="234" spans="1:38" s="213" customFormat="1" ht="38.25" customHeight="1" thickBot="1">
      <c r="A234" s="1223"/>
      <c r="B234" s="1224"/>
      <c r="C234" s="1225"/>
      <c r="D234" s="680" t="s">
        <v>405</v>
      </c>
      <c r="E234" s="1226">
        <f>E228+E229+E230+E231+E232+E233</f>
        <v>5383025.6899999995</v>
      </c>
      <c r="F234" s="1227"/>
      <c r="G234" s="1228">
        <f>G228+G229+G230+G231+G232+G233</f>
        <v>4519312</v>
      </c>
      <c r="H234" s="1227"/>
      <c r="I234" s="1228">
        <f>I228+I229+I230+I231+I232+I233</f>
        <v>4868312</v>
      </c>
      <c r="J234" s="1227"/>
      <c r="K234" s="647">
        <f>SUM(K228:K233)</f>
        <v>4822171</v>
      </c>
      <c r="L234" s="681">
        <f>E234+G234+I234+K234</f>
        <v>19592820.689999998</v>
      </c>
      <c r="M234" s="682">
        <f>SUM(M228:M233)</f>
        <v>6174073.8100000005</v>
      </c>
      <c r="N234" s="647">
        <f>SUM(N228:N233)</f>
        <v>0</v>
      </c>
      <c r="O234" s="647">
        <f>SUM(O228:O233)</f>
        <v>0</v>
      </c>
      <c r="P234" s="647">
        <f>SUM(P228:P233)</f>
        <v>0</v>
      </c>
      <c r="Q234" s="648">
        <f>M234+N234+O234+P234</f>
        <v>6174073.8100000005</v>
      </c>
      <c r="R234" s="1229">
        <f t="shared" si="29"/>
        <v>0.31511919124290222</v>
      </c>
      <c r="S234" s="1230"/>
      <c r="T234" s="238"/>
      <c r="U234" s="215"/>
      <c r="V234" s="215"/>
      <c r="W234" s="233"/>
      <c r="X234" s="232"/>
      <c r="Y234" s="231"/>
      <c r="Z234" s="215"/>
      <c r="AA234" s="215"/>
      <c r="AB234" s="214"/>
      <c r="AC234" s="214"/>
      <c r="AD234" s="214"/>
      <c r="AE234" s="214"/>
      <c r="AF234" s="214"/>
      <c r="AG234" s="214"/>
      <c r="AH234" s="214"/>
      <c r="AI234" s="214"/>
      <c r="AJ234" s="214"/>
      <c r="AK234" s="214"/>
      <c r="AL234" s="214"/>
    </row>
    <row r="235" spans="1:38" s="213" customFormat="1" ht="38.25" customHeight="1">
      <c r="A235" s="1173" t="s">
        <v>447</v>
      </c>
      <c r="B235" s="1174"/>
      <c r="C235" s="1175"/>
      <c r="D235" s="656">
        <v>3000</v>
      </c>
      <c r="E235" s="1209">
        <f>E139</f>
        <v>3500000</v>
      </c>
      <c r="F235" s="1210"/>
      <c r="G235" s="1209">
        <f>G139</f>
        <v>0</v>
      </c>
      <c r="H235" s="1210"/>
      <c r="I235" s="1209">
        <f>I139</f>
        <v>0</v>
      </c>
      <c r="J235" s="1210"/>
      <c r="K235" s="664">
        <f>K139</f>
        <v>0</v>
      </c>
      <c r="L235" s="671">
        <f>SUM(E235:K235)</f>
        <v>3500000</v>
      </c>
      <c r="M235" s="675">
        <f>M140</f>
        <v>0</v>
      </c>
      <c r="N235" s="664">
        <f>N140</f>
        <v>0</v>
      </c>
      <c r="O235" s="664">
        <f>O140</f>
        <v>0</v>
      </c>
      <c r="P235" s="664">
        <f>P140</f>
        <v>0</v>
      </c>
      <c r="Q235" s="676">
        <f>SUM(M235:P235)</f>
        <v>0</v>
      </c>
      <c r="R235" s="1211">
        <f t="shared" si="29"/>
        <v>0</v>
      </c>
      <c r="S235" s="1212"/>
      <c r="T235" s="238"/>
      <c r="U235" s="215"/>
      <c r="V235" s="215"/>
      <c r="W235" s="233"/>
      <c r="X235" s="232"/>
      <c r="Y235" s="231"/>
      <c r="Z235" s="215"/>
      <c r="AA235" s="215"/>
      <c r="AB235" s="214"/>
      <c r="AC235" s="214"/>
      <c r="AD235" s="214"/>
      <c r="AE235" s="214"/>
      <c r="AF235" s="214"/>
      <c r="AG235" s="214"/>
      <c r="AH235" s="214"/>
      <c r="AI235" s="214"/>
      <c r="AJ235" s="214"/>
      <c r="AK235" s="214"/>
      <c r="AL235" s="214"/>
    </row>
    <row r="236" spans="1:38" s="213" customFormat="1" ht="38.25" customHeight="1" thickBot="1">
      <c r="A236" s="1179"/>
      <c r="B236" s="1180"/>
      <c r="C236" s="1181"/>
      <c r="D236" s="663" t="s">
        <v>405</v>
      </c>
      <c r="E236" s="1199">
        <f>SUM(E235)</f>
        <v>3500000</v>
      </c>
      <c r="F236" s="1200"/>
      <c r="G236" s="1201">
        <f>SUM(G235)</f>
        <v>0</v>
      </c>
      <c r="H236" s="1200"/>
      <c r="I236" s="1201">
        <f>SUM(I235)</f>
        <v>0</v>
      </c>
      <c r="J236" s="1200"/>
      <c r="K236" s="226">
        <f t="shared" ref="K236:R236" si="33">SUM(K235)</f>
        <v>0</v>
      </c>
      <c r="L236" s="672">
        <f t="shared" si="33"/>
        <v>3500000</v>
      </c>
      <c r="M236" s="677">
        <f t="shared" si="33"/>
        <v>0</v>
      </c>
      <c r="N236" s="226">
        <f t="shared" si="33"/>
        <v>0</v>
      </c>
      <c r="O236" s="226">
        <f t="shared" si="33"/>
        <v>0</v>
      </c>
      <c r="P236" s="226">
        <f t="shared" si="33"/>
        <v>0</v>
      </c>
      <c r="Q236" s="227">
        <f t="shared" si="33"/>
        <v>0</v>
      </c>
      <c r="R236" s="1240">
        <f t="shared" si="33"/>
        <v>0</v>
      </c>
      <c r="S236" s="1241"/>
      <c r="T236" s="238"/>
      <c r="U236" s="215"/>
      <c r="V236" s="215"/>
      <c r="W236" s="233"/>
      <c r="X236" s="232"/>
      <c r="Y236" s="231"/>
      <c r="Z236" s="215"/>
      <c r="AA236" s="215"/>
      <c r="AB236" s="214"/>
      <c r="AC236" s="214"/>
      <c r="AD236" s="214"/>
      <c r="AE236" s="214"/>
      <c r="AF236" s="214"/>
      <c r="AG236" s="214"/>
      <c r="AH236" s="214"/>
      <c r="AI236" s="214"/>
      <c r="AJ236" s="214"/>
      <c r="AK236" s="214"/>
      <c r="AL236" s="214"/>
    </row>
    <row r="237" spans="1:38" s="213" customFormat="1" ht="38.25" customHeight="1">
      <c r="A237" s="1173" t="s">
        <v>413</v>
      </c>
      <c r="B237" s="1174"/>
      <c r="C237" s="1175"/>
      <c r="D237" s="656">
        <v>1000</v>
      </c>
      <c r="E237" s="1195">
        <f>E214+E221+E228</f>
        <v>79658775.960000008</v>
      </c>
      <c r="F237" s="1196"/>
      <c r="G237" s="1196">
        <f>G214+G221+G228</f>
        <v>50609251</v>
      </c>
      <c r="H237" s="1196"/>
      <c r="I237" s="1196">
        <f>I214+I221+I228</f>
        <v>49127920</v>
      </c>
      <c r="J237" s="1196"/>
      <c r="K237" s="657">
        <f>K214+K221+K228</f>
        <v>70218184</v>
      </c>
      <c r="L237" s="662">
        <f>E237+G237+I237+K237</f>
        <v>249614130.96000001</v>
      </c>
      <c r="M237" s="673">
        <f t="shared" ref="M237:P238" si="34">M214+M221+M228</f>
        <v>72437776.140000015</v>
      </c>
      <c r="N237" s="651">
        <f t="shared" si="34"/>
        <v>0</v>
      </c>
      <c r="O237" s="650">
        <f t="shared" si="34"/>
        <v>0</v>
      </c>
      <c r="P237" s="651">
        <f t="shared" si="34"/>
        <v>0</v>
      </c>
      <c r="Q237" s="674">
        <f t="shared" ref="Q237:Q242" si="35">SUM(M237:P237)</f>
        <v>72437776.140000015</v>
      </c>
      <c r="R237" s="1197">
        <f t="shared" ref="R237:R243" si="36">Q237/L237</f>
        <v>0.29019901982876112</v>
      </c>
      <c r="S237" s="1198"/>
      <c r="T237" s="238"/>
      <c r="U237" s="215"/>
      <c r="V237" s="215"/>
      <c r="W237" s="233"/>
      <c r="X237" s="232"/>
      <c r="Y237" s="231"/>
      <c r="Z237" s="215"/>
      <c r="AA237" s="215"/>
      <c r="AB237" s="214"/>
      <c r="AC237" s="214"/>
      <c r="AD237" s="214"/>
      <c r="AE237" s="214"/>
      <c r="AF237" s="214"/>
      <c r="AG237" s="214"/>
      <c r="AH237" s="214"/>
      <c r="AI237" s="214"/>
      <c r="AJ237" s="214"/>
      <c r="AK237" s="214"/>
      <c r="AL237" s="214"/>
    </row>
    <row r="238" spans="1:38" s="213" customFormat="1" ht="38.25" customHeight="1">
      <c r="A238" s="1176"/>
      <c r="B238" s="1177"/>
      <c r="C238" s="1178"/>
      <c r="D238" s="659">
        <v>2000</v>
      </c>
      <c r="E238" s="1170">
        <f>E215+E222+E229</f>
        <v>3652689.48</v>
      </c>
      <c r="F238" s="1169"/>
      <c r="G238" s="1168">
        <f>G215+G222+G229</f>
        <v>2930076</v>
      </c>
      <c r="H238" s="1169"/>
      <c r="I238" s="1168">
        <f>I215+I222+I229</f>
        <v>2729076</v>
      </c>
      <c r="J238" s="1169"/>
      <c r="K238" s="230">
        <f>K215+K222+K229</f>
        <v>3301837</v>
      </c>
      <c r="L238" s="228">
        <f>E238+G238+I238+K238</f>
        <v>12613678.48</v>
      </c>
      <c r="M238" s="698">
        <f t="shared" si="34"/>
        <v>2672364.8099999996</v>
      </c>
      <c r="N238" s="229">
        <f t="shared" si="34"/>
        <v>0</v>
      </c>
      <c r="O238" s="230">
        <f t="shared" si="34"/>
        <v>0</v>
      </c>
      <c r="P238" s="229">
        <f t="shared" si="34"/>
        <v>0</v>
      </c>
      <c r="Q238" s="228">
        <f t="shared" si="35"/>
        <v>2672364.8099999996</v>
      </c>
      <c r="R238" s="1036">
        <f t="shared" si="36"/>
        <v>0.21186244870893517</v>
      </c>
      <c r="S238" s="1037"/>
      <c r="T238" s="237"/>
      <c r="U238" s="215"/>
      <c r="V238" s="215"/>
      <c r="W238" s="233"/>
      <c r="X238" s="232"/>
      <c r="Y238" s="231"/>
      <c r="Z238" s="215"/>
      <c r="AA238" s="215"/>
      <c r="AB238" s="214"/>
      <c r="AC238" s="214"/>
      <c r="AD238" s="214"/>
      <c r="AE238" s="214"/>
      <c r="AF238" s="214"/>
      <c r="AG238" s="214"/>
      <c r="AH238" s="214"/>
      <c r="AI238" s="214"/>
      <c r="AJ238" s="214"/>
      <c r="AK238" s="214"/>
      <c r="AL238" s="214"/>
    </row>
    <row r="239" spans="1:38" s="213" customFormat="1" ht="38.25" customHeight="1">
      <c r="A239" s="1176"/>
      <c r="B239" s="1177"/>
      <c r="C239" s="1178"/>
      <c r="D239" s="659">
        <v>3000</v>
      </c>
      <c r="E239" s="1170">
        <f>E216+E223+E230+E235</f>
        <v>8165092.6899999995</v>
      </c>
      <c r="F239" s="1169"/>
      <c r="G239" s="1170">
        <f t="shared" ref="G239" si="37">G216+G223+G230+G235</f>
        <v>3532351</v>
      </c>
      <c r="H239" s="1169"/>
      <c r="I239" s="1170">
        <f t="shared" ref="I239" si="38">I216+I223+I230+I235</f>
        <v>3904309</v>
      </c>
      <c r="J239" s="1169"/>
      <c r="K239" s="230">
        <f>K216+K223+K230+K235</f>
        <v>3616907</v>
      </c>
      <c r="L239" s="228">
        <f>SUM(E239:K239)</f>
        <v>19218659.689999998</v>
      </c>
      <c r="M239" s="698">
        <f>M216+M223+M230</f>
        <v>4001416.62</v>
      </c>
      <c r="N239" s="229">
        <f>N216+N223+N230+N235</f>
        <v>0</v>
      </c>
      <c r="O239" s="230">
        <f>O216+O223+O230+O235</f>
        <v>0</v>
      </c>
      <c r="P239" s="229">
        <f>P216+P223+P230</f>
        <v>0</v>
      </c>
      <c r="Q239" s="228">
        <f t="shared" si="35"/>
        <v>4001416.62</v>
      </c>
      <c r="R239" s="1036">
        <f t="shared" si="36"/>
        <v>0.2082047699758193</v>
      </c>
      <c r="S239" s="1037"/>
      <c r="T239" s="238"/>
      <c r="U239" s="237"/>
      <c r="V239" s="215"/>
      <c r="W239" s="236"/>
      <c r="X239" s="232"/>
      <c r="Y239" s="231"/>
      <c r="Z239" s="215"/>
      <c r="AA239" s="215"/>
      <c r="AB239" s="214"/>
      <c r="AC239" s="214"/>
      <c r="AD239" s="214"/>
      <c r="AE239" s="214"/>
      <c r="AF239" s="214"/>
      <c r="AG239" s="214"/>
      <c r="AH239" s="214"/>
      <c r="AI239" s="214"/>
      <c r="AJ239" s="214"/>
      <c r="AK239" s="214"/>
      <c r="AL239" s="214"/>
    </row>
    <row r="240" spans="1:38" s="213" customFormat="1" ht="38.25" customHeight="1">
      <c r="A240" s="1176"/>
      <c r="B240" s="1177"/>
      <c r="C240" s="1178"/>
      <c r="D240" s="659">
        <v>4000</v>
      </c>
      <c r="E240" s="1170">
        <f>E224+E231+E217</f>
        <v>1420281.7</v>
      </c>
      <c r="F240" s="1169"/>
      <c r="G240" s="1169">
        <f>G224+G231</f>
        <v>1196207</v>
      </c>
      <c r="H240" s="1169"/>
      <c r="I240" s="1169">
        <f>I224+I231</f>
        <v>1196207</v>
      </c>
      <c r="J240" s="1169"/>
      <c r="K240" s="230">
        <f>K224+K231</f>
        <v>1196208</v>
      </c>
      <c r="L240" s="228">
        <f>E240+G240+I240+K240</f>
        <v>5008903.7</v>
      </c>
      <c r="M240" s="668">
        <f>M224+M231+M217</f>
        <v>1846123.19</v>
      </c>
      <c r="N240" s="229">
        <f>N224+N231+N217</f>
        <v>0</v>
      </c>
      <c r="O240" s="230">
        <f>O224+O231+O217</f>
        <v>0</v>
      </c>
      <c r="P240" s="229">
        <f>P224+P231+P217</f>
        <v>0</v>
      </c>
      <c r="Q240" s="228">
        <f t="shared" si="35"/>
        <v>1846123.19</v>
      </c>
      <c r="R240" s="1036">
        <f t="shared" si="36"/>
        <v>0.36856831366113108</v>
      </c>
      <c r="S240" s="1037"/>
      <c r="T240" s="235"/>
      <c r="U240" s="215"/>
      <c r="V240" s="234"/>
      <c r="W240" s="233"/>
      <c r="X240" s="232"/>
      <c r="Y240" s="231"/>
      <c r="Z240" s="215"/>
      <c r="AA240" s="215"/>
      <c r="AB240" s="214"/>
      <c r="AC240" s="214"/>
      <c r="AD240" s="214"/>
      <c r="AE240" s="214"/>
      <c r="AF240" s="214"/>
      <c r="AG240" s="214"/>
      <c r="AH240" s="214"/>
      <c r="AI240" s="214"/>
      <c r="AJ240" s="214"/>
      <c r="AK240" s="214"/>
      <c r="AL240" s="214"/>
    </row>
    <row r="241" spans="1:41" s="213" customFormat="1" ht="38.25" customHeight="1">
      <c r="A241" s="1176"/>
      <c r="B241" s="1177"/>
      <c r="C241" s="1178"/>
      <c r="D241" s="659">
        <v>5000</v>
      </c>
      <c r="E241" s="1170">
        <f>SUM(E218+E225+E232)</f>
        <v>100084</v>
      </c>
      <c r="F241" s="1169"/>
      <c r="G241" s="1169">
        <f>SUM(G218+G225+G232)</f>
        <v>100084</v>
      </c>
      <c r="H241" s="1169"/>
      <c r="I241" s="1169">
        <f>SUM(I218+I225+I232)</f>
        <v>100084</v>
      </c>
      <c r="J241" s="1169"/>
      <c r="K241" s="230">
        <f>SUM(K218+K225+K232)</f>
        <v>100084</v>
      </c>
      <c r="L241" s="228">
        <f>E241+G241+I241+K241</f>
        <v>400336</v>
      </c>
      <c r="M241" s="668">
        <f>M218+M225+M232</f>
        <v>450711</v>
      </c>
      <c r="N241" s="229">
        <f>N218+N225+N232</f>
        <v>0</v>
      </c>
      <c r="O241" s="230">
        <f>O218+O225+O232</f>
        <v>0</v>
      </c>
      <c r="P241" s="229">
        <f>P218+P225+P232</f>
        <v>0</v>
      </c>
      <c r="Q241" s="228">
        <f t="shared" si="35"/>
        <v>450711</v>
      </c>
      <c r="R241" s="1036">
        <f t="shared" si="36"/>
        <v>1.1258318012869191</v>
      </c>
      <c r="S241" s="1037"/>
      <c r="T241" s="224"/>
      <c r="U241" s="215"/>
      <c r="V241" s="215"/>
      <c r="W241" s="233"/>
      <c r="X241" s="232"/>
      <c r="Y241" s="231"/>
      <c r="Z241" s="215"/>
      <c r="AA241" s="215"/>
      <c r="AB241" s="214"/>
      <c r="AC241" s="214"/>
      <c r="AD241" s="214"/>
      <c r="AE241" s="214"/>
      <c r="AF241" s="214"/>
      <c r="AG241" s="214"/>
      <c r="AH241" s="214"/>
      <c r="AI241" s="214"/>
      <c r="AJ241" s="214"/>
      <c r="AK241" s="214"/>
      <c r="AL241" s="214"/>
    </row>
    <row r="242" spans="1:41" s="213" customFormat="1" ht="38.25" customHeight="1" thickBot="1">
      <c r="A242" s="1179"/>
      <c r="B242" s="1180"/>
      <c r="C242" s="1181"/>
      <c r="D242" s="663">
        <v>6000</v>
      </c>
      <c r="E242" s="1242">
        <f>E219+E226+E233</f>
        <v>0</v>
      </c>
      <c r="F242" s="1243"/>
      <c r="G242" s="1243">
        <f>G219+G226+G233</f>
        <v>0</v>
      </c>
      <c r="H242" s="1243"/>
      <c r="I242" s="1243">
        <f>I219+I226+I233</f>
        <v>0</v>
      </c>
      <c r="J242" s="1243"/>
      <c r="K242" s="665">
        <f>K219+K226+K233</f>
        <v>0</v>
      </c>
      <c r="L242" s="225">
        <f>E242+G242+I242+K242</f>
        <v>0</v>
      </c>
      <c r="M242" s="669">
        <v>0</v>
      </c>
      <c r="N242" s="670">
        <f>N219+N226+N233</f>
        <v>0</v>
      </c>
      <c r="O242" s="665">
        <v>0</v>
      </c>
      <c r="P242" s="670">
        <f>P219+P226+P233</f>
        <v>0</v>
      </c>
      <c r="Q242" s="225">
        <f t="shared" si="35"/>
        <v>0</v>
      </c>
      <c r="R242" s="1244" t="e">
        <f t="shared" si="36"/>
        <v>#DIV/0!</v>
      </c>
      <c r="S242" s="1245"/>
      <c r="T242" s="224"/>
      <c r="U242" s="214"/>
      <c r="V242" s="214"/>
      <c r="W242" s="214"/>
      <c r="X242" s="214"/>
      <c r="Y242" s="214"/>
      <c r="Z242" s="214"/>
      <c r="AA242" s="214"/>
      <c r="AB242" s="214"/>
    </row>
    <row r="243" spans="1:41" s="213" customFormat="1" ht="38.25" customHeight="1" thickBot="1">
      <c r="A243" s="1246" t="s">
        <v>66</v>
      </c>
      <c r="B243" s="1247"/>
      <c r="C243" s="1247"/>
      <c r="D243" s="1247"/>
      <c r="E243" s="1226">
        <f>SUM(E237:F242)</f>
        <v>92996923.830000013</v>
      </c>
      <c r="F243" s="1227"/>
      <c r="G243" s="1228">
        <f>SUM(G237:H242)</f>
        <v>58367969</v>
      </c>
      <c r="H243" s="1227"/>
      <c r="I243" s="1228">
        <f>SUM(I237:J242)</f>
        <v>57057596</v>
      </c>
      <c r="J243" s="1227"/>
      <c r="K243" s="647">
        <f>SUM(K237:K242)</f>
        <v>78433220</v>
      </c>
      <c r="L243" s="648">
        <f>E243+G243+I243+K243</f>
        <v>286855708.83000004</v>
      </c>
      <c r="M243" s="647">
        <f>SUM(M237:M242)</f>
        <v>81408391.76000002</v>
      </c>
      <c r="N243" s="647">
        <f>SUM(N237:N242)</f>
        <v>0</v>
      </c>
      <c r="O243" s="647">
        <f>SUM(O237:O242)</f>
        <v>0</v>
      </c>
      <c r="P243" s="647">
        <f>SUM(P237:P242)</f>
        <v>0</v>
      </c>
      <c r="Q243" s="649">
        <f>Q220+Q227+Q234+Q236</f>
        <v>81408391.760000005</v>
      </c>
      <c r="R243" s="1229">
        <f t="shared" si="36"/>
        <v>0.28379561310472384</v>
      </c>
      <c r="S243" s="1230"/>
      <c r="T243" s="224"/>
      <c r="U243" s="214"/>
      <c r="V243" s="214"/>
      <c r="W243" s="214"/>
      <c r="X243" s="214"/>
      <c r="Y243" s="214"/>
      <c r="Z243" s="214"/>
      <c r="AA243" s="214"/>
      <c r="AB243" s="214"/>
    </row>
    <row r="244" spans="1:41" s="217" customFormat="1" ht="130.5" customHeight="1">
      <c r="A244" s="223"/>
      <c r="B244" s="223"/>
      <c r="C244" s="223"/>
      <c r="D244" s="223"/>
      <c r="E244" s="222"/>
      <c r="F244" s="222"/>
      <c r="G244" s="222"/>
      <c r="H244" s="222"/>
      <c r="I244" s="222"/>
      <c r="J244" s="222"/>
      <c r="K244" s="222"/>
      <c r="L244" s="221"/>
      <c r="M244" s="222"/>
      <c r="N244" s="222"/>
      <c r="O244" s="222"/>
      <c r="P244" s="222"/>
      <c r="Q244" s="221"/>
      <c r="R244" s="220"/>
      <c r="S244" s="220"/>
      <c r="T244" s="219"/>
      <c r="U244" s="218"/>
      <c r="V244" s="218"/>
      <c r="W244" s="218"/>
      <c r="X244" s="218"/>
      <c r="Y244" s="218"/>
      <c r="Z244" s="218"/>
      <c r="AA244" s="218"/>
      <c r="AB244" s="218"/>
    </row>
    <row r="245" spans="1:41" s="142" customFormat="1" ht="90.75" customHeight="1" thickBot="1">
      <c r="A245" s="146"/>
      <c r="B245" s="146"/>
      <c r="C245" s="146"/>
      <c r="D245" s="147"/>
      <c r="E245" s="148"/>
      <c r="F245" s="148"/>
      <c r="G245" s="148"/>
      <c r="H245" s="148"/>
      <c r="I245" s="148"/>
      <c r="J245" s="148"/>
      <c r="K245" s="148"/>
      <c r="L245" s="148"/>
      <c r="M245" s="148"/>
      <c r="N245" s="148"/>
      <c r="O245" s="148"/>
      <c r="P245" s="148"/>
      <c r="Q245" s="148"/>
      <c r="R245" s="148"/>
      <c r="S245" s="148"/>
      <c r="T245" s="148"/>
      <c r="U245" s="148"/>
      <c r="V245" s="148"/>
      <c r="W245" s="143"/>
      <c r="X245" s="149"/>
      <c r="Y245" s="145"/>
      <c r="Z245" s="141"/>
      <c r="AA245" s="141"/>
      <c r="AB245" s="141"/>
      <c r="AC245" s="141"/>
      <c r="AD245" s="141"/>
      <c r="AE245" s="141"/>
    </row>
    <row r="246" spans="1:41" s="123" customFormat="1" ht="15.75" customHeight="1">
      <c r="A246" s="1248" t="s">
        <v>414</v>
      </c>
      <c r="B246" s="1249"/>
      <c r="C246" s="1249"/>
      <c r="D246" s="1249"/>
      <c r="E246" s="1249"/>
      <c r="F246" s="1249"/>
      <c r="G246" s="1249"/>
      <c r="H246" s="1249"/>
      <c r="I246" s="1249"/>
      <c r="J246" s="1249"/>
      <c r="K246" s="1249"/>
      <c r="L246" s="1250"/>
      <c r="M246" s="1248" t="s">
        <v>448</v>
      </c>
      <c r="N246" s="1249"/>
      <c r="O246" s="1249"/>
      <c r="P246" s="1249"/>
      <c r="Q246" s="1249"/>
      <c r="R246" s="1249"/>
      <c r="S246" s="1249"/>
      <c r="T246" s="1249"/>
      <c r="U246" s="1249"/>
      <c r="V246" s="1249"/>
      <c r="W246" s="1249"/>
      <c r="X246" s="1254"/>
      <c r="Y246" s="150"/>
      <c r="Z246" s="151"/>
      <c r="AA246" s="151"/>
      <c r="AB246" s="151"/>
      <c r="AC246" s="151"/>
      <c r="AD246" s="152"/>
      <c r="AE246" s="153"/>
    </row>
    <row r="247" spans="1:41" s="123" customFormat="1" ht="213.75" customHeight="1" thickBot="1">
      <c r="A247" s="1251"/>
      <c r="B247" s="1252"/>
      <c r="C247" s="1252"/>
      <c r="D247" s="1252"/>
      <c r="E247" s="1252"/>
      <c r="F247" s="1252"/>
      <c r="G247" s="1252"/>
      <c r="H247" s="1252"/>
      <c r="I247" s="1252"/>
      <c r="J247" s="1252"/>
      <c r="K247" s="1252"/>
      <c r="L247" s="1253"/>
      <c r="M247" s="1255"/>
      <c r="N247" s="1256"/>
      <c r="O247" s="1256"/>
      <c r="P247" s="1256"/>
      <c r="Q247" s="1256"/>
      <c r="R247" s="1256"/>
      <c r="S247" s="1256"/>
      <c r="T247" s="1256"/>
      <c r="U247" s="1256"/>
      <c r="V247" s="1256"/>
      <c r="W247" s="1256"/>
      <c r="X247" s="1257"/>
      <c r="Y247" s="150"/>
      <c r="Z247" s="151"/>
      <c r="AA247" s="151"/>
      <c r="AB247" s="151"/>
      <c r="AC247" s="151"/>
      <c r="AD247" s="152"/>
      <c r="AE247" s="153"/>
    </row>
    <row r="248" spans="1:41" s="123" customFormat="1" ht="37.5" customHeight="1">
      <c r="A248" s="1231" t="s">
        <v>415</v>
      </c>
      <c r="B248" s="1232"/>
      <c r="C248" s="1232"/>
      <c r="D248" s="1232"/>
      <c r="E248" s="1232"/>
      <c r="F248" s="1232"/>
      <c r="G248" s="1232"/>
      <c r="H248" s="1232"/>
      <c r="I248" s="1232"/>
      <c r="J248" s="1232"/>
      <c r="K248" s="1232"/>
      <c r="L248" s="1232"/>
      <c r="M248" s="1232"/>
      <c r="N248" s="1232"/>
      <c r="O248" s="1232"/>
      <c r="P248" s="1232"/>
      <c r="Q248" s="1232"/>
      <c r="R248" s="1232"/>
      <c r="S248" s="1232"/>
      <c r="T248" s="1232"/>
      <c r="U248" s="1232"/>
      <c r="V248" s="1232"/>
      <c r="W248" s="1232"/>
      <c r="X248" s="1233"/>
      <c r="Y248" s="150"/>
      <c r="Z248" s="151"/>
      <c r="AA248" s="151"/>
      <c r="AB248" s="151"/>
      <c r="AC248" s="151"/>
      <c r="AD248" s="152"/>
      <c r="AE248" s="153"/>
    </row>
    <row r="249" spans="1:41" s="123" customFormat="1" ht="15" customHeight="1">
      <c r="A249" s="1234"/>
      <c r="B249" s="1235"/>
      <c r="C249" s="1235"/>
      <c r="D249" s="1235"/>
      <c r="E249" s="1235"/>
      <c r="F249" s="1235"/>
      <c r="G249" s="1235"/>
      <c r="H249" s="1235"/>
      <c r="I249" s="1235"/>
      <c r="J249" s="1235"/>
      <c r="K249" s="1235"/>
      <c r="L249" s="1235"/>
      <c r="M249" s="1235"/>
      <c r="N249" s="1235"/>
      <c r="O249" s="1235"/>
      <c r="P249" s="1235"/>
      <c r="Q249" s="1235"/>
      <c r="R249" s="1235"/>
      <c r="S249" s="1235"/>
      <c r="T249" s="1235"/>
      <c r="U249" s="1235"/>
      <c r="V249" s="1235"/>
      <c r="W249" s="1235"/>
      <c r="X249" s="1236"/>
      <c r="Y249" s="150"/>
      <c r="Z249" s="151"/>
      <c r="AA249" s="151"/>
      <c r="AB249" s="151"/>
      <c r="AC249" s="151"/>
      <c r="AD249" s="152"/>
      <c r="AE249" s="153"/>
    </row>
    <row r="250" spans="1:41" s="123" customFormat="1" ht="150.75" customHeight="1" thickBot="1">
      <c r="A250" s="1237"/>
      <c r="B250" s="1238"/>
      <c r="C250" s="1238"/>
      <c r="D250" s="1238"/>
      <c r="E250" s="1238"/>
      <c r="F250" s="1238"/>
      <c r="G250" s="1238"/>
      <c r="H250" s="1238"/>
      <c r="I250" s="1238"/>
      <c r="J250" s="1238"/>
      <c r="K250" s="1238"/>
      <c r="L250" s="1238"/>
      <c r="M250" s="1238"/>
      <c r="N250" s="1238"/>
      <c r="O250" s="1238"/>
      <c r="P250" s="1238"/>
      <c r="Q250" s="1238"/>
      <c r="R250" s="1238"/>
      <c r="S250" s="1238"/>
      <c r="T250" s="1238"/>
      <c r="U250" s="1238"/>
      <c r="V250" s="1238"/>
      <c r="W250" s="1238"/>
      <c r="X250" s="1239"/>
      <c r="Y250" s="150"/>
      <c r="Z250" s="151"/>
      <c r="AA250" s="151"/>
      <c r="AB250" s="151"/>
      <c r="AC250" s="151"/>
      <c r="AD250" s="152"/>
      <c r="AE250" s="153"/>
    </row>
    <row r="251" spans="1:41" s="123" customFormat="1" ht="15" customHeight="1">
      <c r="A251" s="154"/>
      <c r="B251" s="154"/>
      <c r="C251" s="154"/>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0"/>
      <c r="Z251" s="151"/>
      <c r="AA251" s="151"/>
      <c r="AB251" s="151"/>
      <c r="AC251" s="151"/>
      <c r="AD251" s="152"/>
      <c r="AE251" s="153"/>
    </row>
    <row r="252" spans="1:41" s="123" customFormat="1" ht="15" customHeight="1">
      <c r="A252" s="154"/>
      <c r="B252" s="154"/>
      <c r="C252" s="154"/>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0"/>
      <c r="Z252" s="151"/>
      <c r="AA252" s="151"/>
      <c r="AB252" s="151"/>
      <c r="AC252" s="151"/>
      <c r="AD252" s="152"/>
      <c r="AE252" s="153"/>
    </row>
    <row r="253" spans="1:41" s="123" customFormat="1" ht="15" customHeight="1">
      <c r="A253" s="154"/>
      <c r="B253" s="154"/>
      <c r="C253" s="154"/>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0"/>
      <c r="Z253" s="151"/>
      <c r="AA253" s="151"/>
      <c r="AB253" s="151"/>
      <c r="AC253" s="151"/>
      <c r="AD253" s="152"/>
      <c r="AE253" s="153"/>
    </row>
    <row r="254" spans="1:41" s="123" customFormat="1" ht="15" customHeight="1">
      <c r="A254" s="154"/>
      <c r="B254" s="154"/>
      <c r="C254" s="154"/>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0"/>
      <c r="Z254" s="151"/>
      <c r="AA254" s="151"/>
      <c r="AB254" s="151"/>
      <c r="AC254" s="151"/>
      <c r="AD254" s="152"/>
      <c r="AE254" s="153"/>
    </row>
    <row r="255" spans="1:41" s="123" customFormat="1" ht="15" customHeight="1">
      <c r="A255" s="154"/>
      <c r="B255" s="154"/>
      <c r="C255" s="154"/>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5"/>
      <c r="Z255" s="154"/>
      <c r="AA255" s="154"/>
      <c r="AB255" s="154"/>
      <c r="AC255" s="154"/>
      <c r="AD255" s="154"/>
      <c r="AE255" s="151"/>
      <c r="AF255" s="151"/>
      <c r="AG255" s="151"/>
      <c r="AH255" s="151"/>
      <c r="AI255" s="151"/>
      <c r="AJ255" s="151"/>
      <c r="AK255" s="151"/>
      <c r="AL255" s="151"/>
      <c r="AM255" s="151"/>
      <c r="AN255" s="152"/>
      <c r="AO255" s="153"/>
    </row>
    <row r="256" spans="1:41" s="123" customFormat="1" ht="15" customHeight="1">
      <c r="A256" s="154"/>
      <c r="B256" s="154"/>
      <c r="C256" s="154"/>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5"/>
      <c r="Z256" s="154"/>
      <c r="AA256" s="154"/>
      <c r="AB256" s="154"/>
      <c r="AC256" s="154"/>
      <c r="AD256" s="154"/>
      <c r="AE256" s="151"/>
      <c r="AF256" s="151"/>
      <c r="AG256" s="151"/>
      <c r="AH256" s="151"/>
      <c r="AI256" s="151"/>
      <c r="AJ256" s="151"/>
      <c r="AK256" s="151"/>
      <c r="AL256" s="151"/>
      <c r="AM256" s="151"/>
      <c r="AN256" s="152"/>
      <c r="AO256" s="153"/>
    </row>
    <row r="257" spans="1:41" s="123" customFormat="1" ht="15" customHeight="1">
      <c r="A257" s="154"/>
      <c r="B257" s="154"/>
      <c r="C257" s="154"/>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5"/>
      <c r="Z257" s="154"/>
      <c r="AA257" s="154"/>
      <c r="AB257" s="154"/>
      <c r="AC257" s="154"/>
      <c r="AD257" s="154"/>
      <c r="AE257" s="151"/>
      <c r="AF257" s="151"/>
      <c r="AG257" s="151"/>
      <c r="AH257" s="151"/>
      <c r="AI257" s="151"/>
      <c r="AJ257" s="151"/>
      <c r="AK257" s="151"/>
      <c r="AL257" s="151"/>
      <c r="AM257" s="151"/>
      <c r="AN257" s="152"/>
      <c r="AO257" s="153"/>
    </row>
    <row r="258" spans="1:41" s="123" customFormat="1" ht="15" customHeight="1">
      <c r="A258" s="154"/>
      <c r="B258" s="154"/>
      <c r="C258" s="154"/>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5"/>
      <c r="Z258" s="154"/>
      <c r="AA258" s="154"/>
      <c r="AB258" s="154"/>
      <c r="AC258" s="154"/>
      <c r="AD258" s="154"/>
      <c r="AE258" s="151"/>
      <c r="AF258" s="151"/>
      <c r="AG258" s="151"/>
      <c r="AH258" s="151"/>
      <c r="AI258" s="151"/>
      <c r="AJ258" s="151"/>
      <c r="AK258" s="151"/>
      <c r="AL258" s="151"/>
      <c r="AM258" s="151"/>
      <c r="AN258" s="152"/>
      <c r="AO258" s="153"/>
    </row>
    <row r="259" spans="1:41" s="123" customFormat="1" ht="15" customHeight="1">
      <c r="A259" s="151"/>
      <c r="B259" s="151"/>
      <c r="C259" s="151"/>
      <c r="D259" s="151"/>
      <c r="E259" s="151"/>
      <c r="F259" s="151"/>
      <c r="G259" s="151"/>
      <c r="H259" s="151"/>
      <c r="I259" s="151"/>
      <c r="J259" s="151"/>
      <c r="K259" s="151"/>
      <c r="L259" s="151"/>
      <c r="M259" s="151"/>
      <c r="N259" s="151"/>
      <c r="O259" s="151"/>
      <c r="P259" s="151"/>
      <c r="Q259" s="151"/>
      <c r="R259" s="151"/>
      <c r="S259" s="151"/>
      <c r="T259" s="156"/>
      <c r="U259" s="156"/>
      <c r="V259" s="156"/>
      <c r="W259" s="157"/>
      <c r="X259" s="158"/>
      <c r="Y259" s="150"/>
      <c r="Z259" s="151"/>
      <c r="AA259" s="151"/>
      <c r="AB259" s="151"/>
      <c r="AC259" s="151"/>
      <c r="AD259" s="151"/>
      <c r="AE259" s="151"/>
      <c r="AF259" s="151"/>
      <c r="AG259" s="151"/>
      <c r="AH259" s="151"/>
      <c r="AI259" s="151"/>
      <c r="AJ259" s="151"/>
      <c r="AK259" s="151"/>
      <c r="AL259" s="151"/>
      <c r="AM259" s="151"/>
      <c r="AN259" s="152"/>
      <c r="AO259" s="153"/>
    </row>
    <row r="260" spans="1:41" s="123" customFormat="1" ht="15" customHeight="1">
      <c r="A260" s="151"/>
      <c r="B260" s="151"/>
      <c r="C260" s="151"/>
      <c r="D260" s="151"/>
      <c r="E260" s="151"/>
      <c r="F260" s="151"/>
      <c r="G260" s="151"/>
      <c r="H260" s="151"/>
      <c r="I260" s="151"/>
      <c r="J260" s="151"/>
      <c r="K260" s="151"/>
      <c r="L260" s="151"/>
      <c r="M260" s="151"/>
      <c r="N260" s="151"/>
      <c r="O260" s="151"/>
      <c r="P260" s="151"/>
      <c r="Q260" s="151"/>
      <c r="R260" s="151"/>
      <c r="S260" s="151"/>
      <c r="T260" s="156"/>
      <c r="U260" s="156"/>
      <c r="V260" s="156"/>
      <c r="W260" s="157"/>
      <c r="X260" s="158"/>
      <c r="Y260" s="150"/>
      <c r="Z260" s="151"/>
      <c r="AA260" s="151"/>
      <c r="AB260" s="151"/>
      <c r="AC260" s="151"/>
      <c r="AD260" s="151"/>
      <c r="AE260" s="151"/>
      <c r="AF260" s="151"/>
      <c r="AG260" s="151"/>
      <c r="AH260" s="151"/>
      <c r="AI260" s="151"/>
      <c r="AJ260" s="151"/>
      <c r="AK260" s="151"/>
      <c r="AL260" s="151"/>
      <c r="AM260" s="151"/>
      <c r="AN260" s="152"/>
      <c r="AO260" s="153"/>
    </row>
    <row r="261" spans="1:41" s="123" customFormat="1" ht="15" customHeight="1">
      <c r="A261" s="151"/>
      <c r="B261" s="151"/>
      <c r="C261" s="151"/>
      <c r="D261" s="151"/>
      <c r="E261" s="151"/>
      <c r="F261" s="151"/>
      <c r="G261" s="151"/>
      <c r="H261" s="151"/>
      <c r="I261" s="151"/>
      <c r="J261" s="151"/>
      <c r="K261" s="151"/>
      <c r="L261" s="151"/>
      <c r="M261" s="151"/>
      <c r="N261" s="151"/>
      <c r="O261" s="151"/>
      <c r="P261" s="151"/>
      <c r="Q261" s="151"/>
      <c r="R261" s="151"/>
      <c r="S261" s="151"/>
      <c r="T261" s="156"/>
      <c r="U261" s="156"/>
      <c r="V261" s="156"/>
      <c r="W261" s="157"/>
      <c r="X261" s="158"/>
      <c r="Y261" s="150"/>
      <c r="Z261" s="151"/>
      <c r="AA261" s="151"/>
      <c r="AB261" s="151"/>
      <c r="AC261" s="151"/>
      <c r="AD261" s="151"/>
      <c r="AE261" s="151"/>
      <c r="AF261" s="151"/>
      <c r="AG261" s="151"/>
      <c r="AH261" s="151"/>
      <c r="AI261" s="151"/>
      <c r="AJ261" s="151"/>
      <c r="AK261" s="151"/>
      <c r="AL261" s="151"/>
      <c r="AM261" s="151"/>
      <c r="AN261" s="152"/>
      <c r="AO261" s="153"/>
    </row>
    <row r="262" spans="1:41" s="123" customFormat="1" ht="15" customHeight="1">
      <c r="A262" s="151"/>
      <c r="B262" s="151"/>
      <c r="C262" s="151"/>
      <c r="D262" s="151"/>
      <c r="E262" s="151"/>
      <c r="F262" s="151"/>
      <c r="G262" s="151"/>
      <c r="H262" s="151"/>
      <c r="I262" s="151"/>
      <c r="J262" s="151"/>
      <c r="K262" s="151"/>
      <c r="L262" s="151"/>
      <c r="M262" s="151"/>
      <c r="N262" s="151"/>
      <c r="O262" s="151"/>
      <c r="P262" s="151"/>
      <c r="Q262" s="151"/>
      <c r="R262" s="151"/>
      <c r="S262" s="151"/>
      <c r="T262" s="156"/>
      <c r="U262" s="156"/>
      <c r="V262" s="156"/>
      <c r="W262" s="157"/>
      <c r="X262" s="158"/>
      <c r="Y262" s="150"/>
      <c r="Z262" s="151"/>
      <c r="AA262" s="151"/>
      <c r="AB262" s="151"/>
      <c r="AC262" s="151"/>
      <c r="AD262" s="151"/>
      <c r="AE262" s="151"/>
      <c r="AF262" s="151"/>
      <c r="AG262" s="151"/>
      <c r="AH262" s="151"/>
      <c r="AI262" s="151"/>
      <c r="AJ262" s="151"/>
      <c r="AK262" s="151"/>
      <c r="AL262" s="151"/>
      <c r="AM262" s="151"/>
      <c r="AN262" s="152"/>
      <c r="AO262" s="153"/>
    </row>
    <row r="263" spans="1:41" s="123" customFormat="1" ht="15" customHeight="1">
      <c r="C263" s="159"/>
      <c r="T263" s="160"/>
      <c r="U263" s="160"/>
      <c r="V263" s="160"/>
      <c r="W263" s="161"/>
      <c r="X263" s="162"/>
      <c r="Y263" s="163"/>
      <c r="AN263" s="164"/>
      <c r="AO263" s="165"/>
    </row>
    <row r="264" spans="1:41" s="123" customFormat="1" ht="15" customHeight="1">
      <c r="C264" s="159"/>
      <c r="T264" s="160"/>
      <c r="U264" s="160"/>
      <c r="V264" s="160"/>
      <c r="W264" s="161"/>
      <c r="X264" s="162"/>
      <c r="Y264" s="163"/>
      <c r="AN264" s="164"/>
      <c r="AO264" s="165"/>
    </row>
    <row r="265" spans="1:41" s="123" customFormat="1" ht="15" customHeight="1">
      <c r="C265" s="159"/>
      <c r="T265" s="160"/>
      <c r="U265" s="160"/>
      <c r="V265" s="160"/>
      <c r="W265" s="161"/>
      <c r="X265" s="162"/>
      <c r="Y265" s="163"/>
      <c r="AN265" s="164"/>
      <c r="AO265" s="165"/>
    </row>
    <row r="266" spans="1:41" s="123" customFormat="1" ht="15" customHeight="1">
      <c r="C266" s="159"/>
      <c r="T266" s="160"/>
      <c r="U266" s="160"/>
      <c r="V266" s="160"/>
      <c r="W266" s="161"/>
      <c r="X266" s="162"/>
      <c r="Y266" s="163"/>
      <c r="AN266" s="164"/>
      <c r="AO266" s="165"/>
    </row>
    <row r="267" spans="1:41" s="123" customFormat="1" ht="15" customHeight="1">
      <c r="C267" s="159"/>
      <c r="T267" s="160"/>
      <c r="U267" s="160"/>
      <c r="V267" s="160"/>
      <c r="W267" s="161"/>
      <c r="X267" s="162"/>
      <c r="Y267" s="163"/>
      <c r="AN267" s="164"/>
      <c r="AO267" s="165"/>
    </row>
    <row r="268" spans="1:41" s="123" customFormat="1" ht="15" customHeight="1">
      <c r="C268" s="159"/>
      <c r="T268" s="160"/>
      <c r="U268" s="160"/>
      <c r="V268" s="160"/>
      <c r="W268" s="161"/>
      <c r="X268" s="162"/>
      <c r="Y268" s="163"/>
      <c r="AN268" s="164"/>
      <c r="AO268" s="165"/>
    </row>
    <row r="269" spans="1:41" s="123" customFormat="1" ht="15" customHeight="1">
      <c r="C269" s="159"/>
      <c r="T269" s="160"/>
      <c r="U269" s="160"/>
      <c r="V269" s="160"/>
      <c r="W269" s="161"/>
      <c r="X269" s="162"/>
      <c r="Y269" s="163"/>
      <c r="AN269" s="164"/>
      <c r="AO269" s="165"/>
    </row>
    <row r="270" spans="1:41" s="123" customFormat="1" ht="15" customHeight="1">
      <c r="C270" s="159"/>
      <c r="T270" s="160"/>
      <c r="U270" s="160"/>
      <c r="V270" s="160"/>
      <c r="W270" s="161"/>
      <c r="X270" s="162"/>
      <c r="Y270" s="163"/>
      <c r="AN270" s="164"/>
      <c r="AO270" s="165"/>
    </row>
    <row r="271" spans="1:41" s="123" customFormat="1" ht="15" customHeight="1">
      <c r="C271" s="159"/>
      <c r="T271" s="160"/>
      <c r="U271" s="160"/>
      <c r="V271" s="160"/>
      <c r="W271" s="161"/>
      <c r="X271" s="162"/>
      <c r="Y271" s="163"/>
      <c r="AN271" s="164"/>
      <c r="AO271" s="165"/>
    </row>
    <row r="272" spans="1:41" s="123" customFormat="1" ht="15" customHeight="1">
      <c r="C272" s="159"/>
      <c r="T272" s="160"/>
      <c r="U272" s="160"/>
      <c r="V272" s="160"/>
      <c r="W272" s="161"/>
      <c r="X272" s="162"/>
      <c r="Y272" s="163"/>
      <c r="AN272" s="164"/>
      <c r="AO272" s="165"/>
    </row>
    <row r="273" spans="3:41" s="123" customFormat="1" ht="15" customHeight="1">
      <c r="C273" s="159"/>
      <c r="T273" s="160"/>
      <c r="U273" s="160"/>
      <c r="V273" s="160"/>
      <c r="W273" s="161"/>
      <c r="X273" s="162"/>
      <c r="Y273" s="163"/>
      <c r="AN273" s="164"/>
      <c r="AO273" s="165"/>
    </row>
    <row r="274" spans="3:41" s="123" customFormat="1" ht="15" customHeight="1">
      <c r="C274" s="159"/>
      <c r="T274" s="160"/>
      <c r="U274" s="160"/>
      <c r="V274" s="160"/>
      <c r="W274" s="161"/>
      <c r="X274" s="162"/>
      <c r="Y274" s="163"/>
      <c r="AN274" s="164"/>
      <c r="AO274" s="165"/>
    </row>
    <row r="275" spans="3:41" s="123" customFormat="1" ht="15" customHeight="1">
      <c r="C275" s="159"/>
      <c r="T275" s="160"/>
      <c r="U275" s="160"/>
      <c r="V275" s="160"/>
      <c r="W275" s="161"/>
      <c r="X275" s="162"/>
      <c r="Y275" s="163"/>
      <c r="AN275" s="164"/>
      <c r="AO275" s="165"/>
    </row>
    <row r="276" spans="3:41" s="123" customFormat="1" ht="15" customHeight="1">
      <c r="C276" s="159"/>
      <c r="T276" s="160"/>
      <c r="U276" s="160"/>
      <c r="V276" s="160"/>
      <c r="W276" s="161"/>
      <c r="X276" s="162"/>
      <c r="Y276" s="163"/>
      <c r="AN276" s="164"/>
      <c r="AO276" s="165"/>
    </row>
    <row r="277" spans="3:41" s="123" customFormat="1" ht="15" customHeight="1">
      <c r="C277" s="159"/>
      <c r="T277" s="160"/>
      <c r="U277" s="160"/>
      <c r="V277" s="160"/>
      <c r="W277" s="161"/>
      <c r="X277" s="162"/>
      <c r="Y277" s="163"/>
      <c r="AN277" s="164"/>
      <c r="AO277" s="165"/>
    </row>
    <row r="278" spans="3:41" s="123" customFormat="1" ht="15" customHeight="1">
      <c r="C278" s="159"/>
      <c r="T278" s="160"/>
      <c r="U278" s="160"/>
      <c r="V278" s="160"/>
      <c r="W278" s="161"/>
      <c r="X278" s="162"/>
      <c r="Y278" s="163"/>
      <c r="AN278" s="164"/>
      <c r="AO278" s="165"/>
    </row>
    <row r="279" spans="3:41" s="123" customFormat="1" ht="15" customHeight="1">
      <c r="C279" s="159"/>
      <c r="T279" s="160"/>
      <c r="U279" s="160"/>
      <c r="V279" s="160"/>
      <c r="W279" s="161"/>
      <c r="X279" s="162"/>
      <c r="Y279" s="163"/>
      <c r="AN279" s="164"/>
      <c r="AO279" s="165"/>
    </row>
    <row r="280" spans="3:41" s="123" customFormat="1" ht="15" customHeight="1">
      <c r="C280" s="159"/>
      <c r="T280" s="160"/>
      <c r="U280" s="160"/>
      <c r="V280" s="160"/>
      <c r="W280" s="161"/>
      <c r="X280" s="162"/>
      <c r="Y280" s="163"/>
      <c r="AN280" s="164"/>
      <c r="AO280" s="165"/>
    </row>
    <row r="281" spans="3:41" s="123" customFormat="1" ht="15" customHeight="1">
      <c r="C281" s="159"/>
      <c r="T281" s="160"/>
      <c r="U281" s="160"/>
      <c r="V281" s="160"/>
      <c r="W281" s="161"/>
      <c r="X281" s="162"/>
      <c r="Y281" s="163"/>
      <c r="AN281" s="164"/>
      <c r="AO281" s="165"/>
    </row>
    <row r="282" spans="3:41" s="123" customFormat="1" ht="15" customHeight="1">
      <c r="C282" s="159"/>
      <c r="T282" s="160"/>
      <c r="U282" s="160"/>
      <c r="V282" s="160"/>
      <c r="W282" s="161"/>
      <c r="X282" s="162"/>
      <c r="Y282" s="163"/>
      <c r="AN282" s="164"/>
      <c r="AO282" s="165"/>
    </row>
    <row r="283" spans="3:41" s="123" customFormat="1" ht="15" customHeight="1">
      <c r="C283" s="159"/>
      <c r="T283" s="160"/>
      <c r="U283" s="160"/>
      <c r="V283" s="160"/>
      <c r="W283" s="161"/>
      <c r="X283" s="162"/>
      <c r="Y283" s="163"/>
      <c r="AN283" s="164"/>
      <c r="AO283" s="165"/>
    </row>
  </sheetData>
  <mergeCells count="697">
    <mergeCell ref="A248:X250"/>
    <mergeCell ref="A235:C236"/>
    <mergeCell ref="R212:S213"/>
    <mergeCell ref="R236:S236"/>
    <mergeCell ref="R240:S240"/>
    <mergeCell ref="E241:F241"/>
    <mergeCell ref="G241:H241"/>
    <mergeCell ref="I241:J241"/>
    <mergeCell ref="R241:S241"/>
    <mergeCell ref="E242:F242"/>
    <mergeCell ref="G242:H242"/>
    <mergeCell ref="I242:J242"/>
    <mergeCell ref="R242:S242"/>
    <mergeCell ref="A243:D243"/>
    <mergeCell ref="E243:F243"/>
    <mergeCell ref="G243:H243"/>
    <mergeCell ref="I243:J243"/>
    <mergeCell ref="R243:S243"/>
    <mergeCell ref="A246:L247"/>
    <mergeCell ref="M246:X247"/>
    <mergeCell ref="R237:S237"/>
    <mergeCell ref="E238:F238"/>
    <mergeCell ref="G238:H238"/>
    <mergeCell ref="I238:J238"/>
    <mergeCell ref="R238:S238"/>
    <mergeCell ref="E239:F239"/>
    <mergeCell ref="G239:H239"/>
    <mergeCell ref="I239:J239"/>
    <mergeCell ref="R239:S239"/>
    <mergeCell ref="E236:F236"/>
    <mergeCell ref="G236:H236"/>
    <mergeCell ref="I236:J236"/>
    <mergeCell ref="A237:C242"/>
    <mergeCell ref="E237:F237"/>
    <mergeCell ref="G237:H237"/>
    <mergeCell ref="I237:J237"/>
    <mergeCell ref="E240:F240"/>
    <mergeCell ref="G240:H240"/>
    <mergeCell ref="I240:J240"/>
    <mergeCell ref="A228:C234"/>
    <mergeCell ref="E228:F228"/>
    <mergeCell ref="G228:H228"/>
    <mergeCell ref="I228:J228"/>
    <mergeCell ref="R228:S228"/>
    <mergeCell ref="E229:F229"/>
    <mergeCell ref="G229:H229"/>
    <mergeCell ref="I229:J229"/>
    <mergeCell ref="R229:S229"/>
    <mergeCell ref="E234:F234"/>
    <mergeCell ref="G234:H234"/>
    <mergeCell ref="I234:J234"/>
    <mergeCell ref="R234:S234"/>
    <mergeCell ref="E235:F235"/>
    <mergeCell ref="G235:H235"/>
    <mergeCell ref="I235:J235"/>
    <mergeCell ref="R235:S235"/>
    <mergeCell ref="G230:H230"/>
    <mergeCell ref="I230:J230"/>
    <mergeCell ref="R230:S230"/>
    <mergeCell ref="E231:F231"/>
    <mergeCell ref="G231:H231"/>
    <mergeCell ref="I231:J231"/>
    <mergeCell ref="R231:S231"/>
    <mergeCell ref="E230:F230"/>
    <mergeCell ref="E232:F232"/>
    <mergeCell ref="G232:H232"/>
    <mergeCell ref="I232:J232"/>
    <mergeCell ref="R232:S232"/>
    <mergeCell ref="E233:F233"/>
    <mergeCell ref="G233:H233"/>
    <mergeCell ref="I233:J233"/>
    <mergeCell ref="R233:S233"/>
    <mergeCell ref="E227:F227"/>
    <mergeCell ref="G227:H227"/>
    <mergeCell ref="I227:J227"/>
    <mergeCell ref="R227:S227"/>
    <mergeCell ref="G223:H223"/>
    <mergeCell ref="I223:J223"/>
    <mergeCell ref="R223:S223"/>
    <mergeCell ref="E220:F220"/>
    <mergeCell ref="G220:H220"/>
    <mergeCell ref="I220:J220"/>
    <mergeCell ref="R220:S220"/>
    <mergeCell ref="E224:F224"/>
    <mergeCell ref="G224:H224"/>
    <mergeCell ref="I224:J224"/>
    <mergeCell ref="R224:S224"/>
    <mergeCell ref="E225:F225"/>
    <mergeCell ref="G225:H225"/>
    <mergeCell ref="I225:J225"/>
    <mergeCell ref="R225:S225"/>
    <mergeCell ref="E226:F226"/>
    <mergeCell ref="G226:H226"/>
    <mergeCell ref="I226:J226"/>
    <mergeCell ref="R226:S226"/>
    <mergeCell ref="E218:F218"/>
    <mergeCell ref="G218:H218"/>
    <mergeCell ref="I218:J218"/>
    <mergeCell ref="R218:S218"/>
    <mergeCell ref="E219:F219"/>
    <mergeCell ref="G219:H219"/>
    <mergeCell ref="I219:J219"/>
    <mergeCell ref="R219:S219"/>
    <mergeCell ref="A221:C227"/>
    <mergeCell ref="E221:F221"/>
    <mergeCell ref="G221:H221"/>
    <mergeCell ref="I221:J221"/>
    <mergeCell ref="R221:S221"/>
    <mergeCell ref="E222:F222"/>
    <mergeCell ref="G222:H222"/>
    <mergeCell ref="I222:J222"/>
    <mergeCell ref="R222:S222"/>
    <mergeCell ref="E223:F223"/>
    <mergeCell ref="A214:C220"/>
    <mergeCell ref="E214:F214"/>
    <mergeCell ref="G214:H214"/>
    <mergeCell ref="I214:J214"/>
    <mergeCell ref="R214:S214"/>
    <mergeCell ref="E215:F215"/>
    <mergeCell ref="G215:H215"/>
    <mergeCell ref="I215:J215"/>
    <mergeCell ref="R215:S215"/>
    <mergeCell ref="E216:F216"/>
    <mergeCell ref="G216:H216"/>
    <mergeCell ref="I216:J216"/>
    <mergeCell ref="R216:S216"/>
    <mergeCell ref="E217:F217"/>
    <mergeCell ref="G217:H217"/>
    <mergeCell ref="I217:J217"/>
    <mergeCell ref="R217:S217"/>
    <mergeCell ref="A212:C213"/>
    <mergeCell ref="D212:D213"/>
    <mergeCell ref="E212:L212"/>
    <mergeCell ref="M212:Q212"/>
    <mergeCell ref="E213:F213"/>
    <mergeCell ref="G213:H213"/>
    <mergeCell ref="I213:J213"/>
    <mergeCell ref="E206:F206"/>
    <mergeCell ref="G206:H206"/>
    <mergeCell ref="I206:J206"/>
    <mergeCell ref="A210:C210"/>
    <mergeCell ref="E210:Q210"/>
    <mergeCell ref="I207:J207"/>
    <mergeCell ref="R207:S207"/>
    <mergeCell ref="A208:D208"/>
    <mergeCell ref="E208:F208"/>
    <mergeCell ref="G208:H208"/>
    <mergeCell ref="I208:J208"/>
    <mergeCell ref="R208:S208"/>
    <mergeCell ref="E205:F205"/>
    <mergeCell ref="G205:H205"/>
    <mergeCell ref="I205:J205"/>
    <mergeCell ref="R205:S205"/>
    <mergeCell ref="E200:F200"/>
    <mergeCell ref="G200:H200"/>
    <mergeCell ref="I200:J200"/>
    <mergeCell ref="R200:S200"/>
    <mergeCell ref="A201:C207"/>
    <mergeCell ref="E201:F201"/>
    <mergeCell ref="G201:H201"/>
    <mergeCell ref="I201:J201"/>
    <mergeCell ref="R201:S201"/>
    <mergeCell ref="E202:F202"/>
    <mergeCell ref="G202:H202"/>
    <mergeCell ref="I202:J202"/>
    <mergeCell ref="R202:S202"/>
    <mergeCell ref="E203:F203"/>
    <mergeCell ref="G203:H203"/>
    <mergeCell ref="I203:J203"/>
    <mergeCell ref="R203:S203"/>
    <mergeCell ref="E204:F204"/>
    <mergeCell ref="G204:H204"/>
    <mergeCell ref="I204:J204"/>
    <mergeCell ref="R204:S204"/>
    <mergeCell ref="R206:S206"/>
    <mergeCell ref="E207:F207"/>
    <mergeCell ref="G207:H207"/>
    <mergeCell ref="A191:C194"/>
    <mergeCell ref="E198:F198"/>
    <mergeCell ref="G198:H198"/>
    <mergeCell ref="I198:J198"/>
    <mergeCell ref="R198:S198"/>
    <mergeCell ref="A195:C200"/>
    <mergeCell ref="E193:F193"/>
    <mergeCell ref="G193:H193"/>
    <mergeCell ref="I193:J193"/>
    <mergeCell ref="R193:S193"/>
    <mergeCell ref="E199:F199"/>
    <mergeCell ref="G199:H199"/>
    <mergeCell ref="I199:J199"/>
    <mergeCell ref="R199:S199"/>
    <mergeCell ref="G196:H196"/>
    <mergeCell ref="E194:F194"/>
    <mergeCell ref="G194:H194"/>
    <mergeCell ref="I194:J194"/>
    <mergeCell ref="R194:S194"/>
    <mergeCell ref="E195:F195"/>
    <mergeCell ref="G195:H195"/>
    <mergeCell ref="I195:J195"/>
    <mergeCell ref="R195:S195"/>
    <mergeCell ref="E196:F196"/>
    <mergeCell ref="I196:J196"/>
    <mergeCell ref="R196:S196"/>
    <mergeCell ref="E197:F197"/>
    <mergeCell ref="G197:H197"/>
    <mergeCell ref="I197:J197"/>
    <mergeCell ref="R197:S197"/>
    <mergeCell ref="R189:S189"/>
    <mergeCell ref="E190:F190"/>
    <mergeCell ref="G190:H190"/>
    <mergeCell ref="I190:J190"/>
    <mergeCell ref="E191:F191"/>
    <mergeCell ref="G191:H191"/>
    <mergeCell ref="I191:J191"/>
    <mergeCell ref="R191:S191"/>
    <mergeCell ref="G192:H192"/>
    <mergeCell ref="I192:J192"/>
    <mergeCell ref="R192:S192"/>
    <mergeCell ref="E192:F192"/>
    <mergeCell ref="A187:C187"/>
    <mergeCell ref="E187:Q187"/>
    <mergeCell ref="A189:C190"/>
    <mergeCell ref="D189:D190"/>
    <mergeCell ref="E189:L189"/>
    <mergeCell ref="M189:Q189"/>
    <mergeCell ref="E182:F182"/>
    <mergeCell ref="G182:H182"/>
    <mergeCell ref="I182:J182"/>
    <mergeCell ref="E183:F183"/>
    <mergeCell ref="G183:H183"/>
    <mergeCell ref="I183:J183"/>
    <mergeCell ref="R183:S183"/>
    <mergeCell ref="R184:S184"/>
    <mergeCell ref="A185:D185"/>
    <mergeCell ref="E185:F185"/>
    <mergeCell ref="G185:H185"/>
    <mergeCell ref="I185:J185"/>
    <mergeCell ref="R185:S185"/>
    <mergeCell ref="A179:C184"/>
    <mergeCell ref="E184:F184"/>
    <mergeCell ref="G184:H184"/>
    <mergeCell ref="I184:J184"/>
    <mergeCell ref="E181:F181"/>
    <mergeCell ref="G181:H181"/>
    <mergeCell ref="I181:J181"/>
    <mergeCell ref="R181:S181"/>
    <mergeCell ref="E179:F179"/>
    <mergeCell ref="G179:H179"/>
    <mergeCell ref="I179:J179"/>
    <mergeCell ref="R179:S179"/>
    <mergeCell ref="G180:H180"/>
    <mergeCell ref="I180:J180"/>
    <mergeCell ref="R180:S180"/>
    <mergeCell ref="E180:F180"/>
    <mergeCell ref="R182:S182"/>
    <mergeCell ref="A169:C172"/>
    <mergeCell ref="E176:F176"/>
    <mergeCell ref="G176:H176"/>
    <mergeCell ref="I176:J176"/>
    <mergeCell ref="R176:S176"/>
    <mergeCell ref="A173:C178"/>
    <mergeCell ref="E170:F170"/>
    <mergeCell ref="G170:H170"/>
    <mergeCell ref="I170:J170"/>
    <mergeCell ref="R170:S170"/>
    <mergeCell ref="E171:F171"/>
    <mergeCell ref="G171:H171"/>
    <mergeCell ref="I171:J171"/>
    <mergeCell ref="R171:S171"/>
    <mergeCell ref="E178:F178"/>
    <mergeCell ref="G178:H178"/>
    <mergeCell ref="I178:J178"/>
    <mergeCell ref="R178:S178"/>
    <mergeCell ref="E177:F177"/>
    <mergeCell ref="G177:H177"/>
    <mergeCell ref="I177:J177"/>
    <mergeCell ref="R177:S177"/>
    <mergeCell ref="G174:H174"/>
    <mergeCell ref="E172:F172"/>
    <mergeCell ref="E175:F175"/>
    <mergeCell ref="G175:H175"/>
    <mergeCell ref="I175:J175"/>
    <mergeCell ref="R175:S175"/>
    <mergeCell ref="R167:S167"/>
    <mergeCell ref="E168:F168"/>
    <mergeCell ref="G168:H168"/>
    <mergeCell ref="I168:J168"/>
    <mergeCell ref="R168:S168"/>
    <mergeCell ref="E169:F169"/>
    <mergeCell ref="G169:H169"/>
    <mergeCell ref="I169:J169"/>
    <mergeCell ref="R169:S169"/>
    <mergeCell ref="G172:H172"/>
    <mergeCell ref="I172:J172"/>
    <mergeCell ref="R172:S172"/>
    <mergeCell ref="E173:F173"/>
    <mergeCell ref="G173:H173"/>
    <mergeCell ref="I173:J173"/>
    <mergeCell ref="R173:S173"/>
    <mergeCell ref="E174:F174"/>
    <mergeCell ref="I174:J174"/>
    <mergeCell ref="R174:S174"/>
    <mergeCell ref="A165:C165"/>
    <mergeCell ref="E165:Q165"/>
    <mergeCell ref="A167:C168"/>
    <mergeCell ref="D167:D168"/>
    <mergeCell ref="E167:L167"/>
    <mergeCell ref="M167:Q167"/>
    <mergeCell ref="E160:F160"/>
    <mergeCell ref="G160:H160"/>
    <mergeCell ref="I160:J160"/>
    <mergeCell ref="E161:F161"/>
    <mergeCell ref="G161:H161"/>
    <mergeCell ref="I161:J161"/>
    <mergeCell ref="R161:S161"/>
    <mergeCell ref="R162:S162"/>
    <mergeCell ref="A163:D163"/>
    <mergeCell ref="E163:F163"/>
    <mergeCell ref="G163:H163"/>
    <mergeCell ref="I163:J163"/>
    <mergeCell ref="R163:S163"/>
    <mergeCell ref="A157:C162"/>
    <mergeCell ref="E162:F162"/>
    <mergeCell ref="G162:H162"/>
    <mergeCell ref="I162:J162"/>
    <mergeCell ref="E159:F159"/>
    <mergeCell ref="G159:H159"/>
    <mergeCell ref="I159:J159"/>
    <mergeCell ref="R159:S159"/>
    <mergeCell ref="E157:F157"/>
    <mergeCell ref="G157:H157"/>
    <mergeCell ref="I157:J157"/>
    <mergeCell ref="R157:S157"/>
    <mergeCell ref="G158:H158"/>
    <mergeCell ref="I158:J158"/>
    <mergeCell ref="R158:S158"/>
    <mergeCell ref="E158:F158"/>
    <mergeCell ref="R160:S160"/>
    <mergeCell ref="A147:C150"/>
    <mergeCell ref="E154:F154"/>
    <mergeCell ref="G154:H154"/>
    <mergeCell ref="I154:J154"/>
    <mergeCell ref="R154:S154"/>
    <mergeCell ref="A151:C156"/>
    <mergeCell ref="E148:F148"/>
    <mergeCell ref="G148:H148"/>
    <mergeCell ref="I148:J148"/>
    <mergeCell ref="R148:S148"/>
    <mergeCell ref="E149:F149"/>
    <mergeCell ref="G149:H149"/>
    <mergeCell ref="I149:J149"/>
    <mergeCell ref="R149:S149"/>
    <mergeCell ref="E156:F156"/>
    <mergeCell ref="G156:H156"/>
    <mergeCell ref="I156:J156"/>
    <mergeCell ref="R156:S156"/>
    <mergeCell ref="E147:F147"/>
    <mergeCell ref="G147:H147"/>
    <mergeCell ref="I147:J147"/>
    <mergeCell ref="R147:S147"/>
    <mergeCell ref="E155:F155"/>
    <mergeCell ref="G155:H155"/>
    <mergeCell ref="I155:J155"/>
    <mergeCell ref="R155:S155"/>
    <mergeCell ref="G152:H152"/>
    <mergeCell ref="E150:F150"/>
    <mergeCell ref="G150:H150"/>
    <mergeCell ref="I150:J150"/>
    <mergeCell ref="R150:S150"/>
    <mergeCell ref="E151:F151"/>
    <mergeCell ref="G151:H151"/>
    <mergeCell ref="I151:J151"/>
    <mergeCell ref="R151:S151"/>
    <mergeCell ref="E152:F152"/>
    <mergeCell ref="I152:J152"/>
    <mergeCell ref="R152:S152"/>
    <mergeCell ref="E153:F153"/>
    <mergeCell ref="G153:H153"/>
    <mergeCell ref="I153:J153"/>
    <mergeCell ref="R153:S153"/>
    <mergeCell ref="A141:D141"/>
    <mergeCell ref="E141:F141"/>
    <mergeCell ref="G141:H141"/>
    <mergeCell ref="I141:J141"/>
    <mergeCell ref="R141:S141"/>
    <mergeCell ref="A143:C143"/>
    <mergeCell ref="E143:Q143"/>
    <mergeCell ref="R145:S145"/>
    <mergeCell ref="E146:F146"/>
    <mergeCell ref="G146:H146"/>
    <mergeCell ref="I146:J146"/>
    <mergeCell ref="R146:S146"/>
    <mergeCell ref="A145:C146"/>
    <mergeCell ref="D145:D146"/>
    <mergeCell ref="E145:L145"/>
    <mergeCell ref="M145:Q145"/>
    <mergeCell ref="E139:F139"/>
    <mergeCell ref="G139:H139"/>
    <mergeCell ref="I139:J139"/>
    <mergeCell ref="R139:S139"/>
    <mergeCell ref="E140:F140"/>
    <mergeCell ref="G134:H134"/>
    <mergeCell ref="G140:H140"/>
    <mergeCell ref="I140:J140"/>
    <mergeCell ref="R140:S140"/>
    <mergeCell ref="R135:S135"/>
    <mergeCell ref="E134:F134"/>
    <mergeCell ref="E136:F136"/>
    <mergeCell ref="G136:H136"/>
    <mergeCell ref="I136:J136"/>
    <mergeCell ref="R136:S136"/>
    <mergeCell ref="A132:C138"/>
    <mergeCell ref="E132:F132"/>
    <mergeCell ref="G132:H132"/>
    <mergeCell ref="I132:J132"/>
    <mergeCell ref="R132:S132"/>
    <mergeCell ref="E133:F133"/>
    <mergeCell ref="G133:H133"/>
    <mergeCell ref="I133:J133"/>
    <mergeCell ref="R133:S133"/>
    <mergeCell ref="E138:F138"/>
    <mergeCell ref="G138:H138"/>
    <mergeCell ref="I138:J138"/>
    <mergeCell ref="R138:S138"/>
    <mergeCell ref="I135:J135"/>
    <mergeCell ref="A139:C140"/>
    <mergeCell ref="E137:F137"/>
    <mergeCell ref="G137:H137"/>
    <mergeCell ref="I137:J137"/>
    <mergeCell ref="R137:S137"/>
    <mergeCell ref="G128:H128"/>
    <mergeCell ref="I128:J128"/>
    <mergeCell ref="R128:S128"/>
    <mergeCell ref="E129:F129"/>
    <mergeCell ref="G129:H129"/>
    <mergeCell ref="I129:J129"/>
    <mergeCell ref="R129:S129"/>
    <mergeCell ref="E130:F130"/>
    <mergeCell ref="G130:H130"/>
    <mergeCell ref="I130:J130"/>
    <mergeCell ref="R130:S130"/>
    <mergeCell ref="E131:F131"/>
    <mergeCell ref="G131:H131"/>
    <mergeCell ref="I131:J131"/>
    <mergeCell ref="R131:S131"/>
    <mergeCell ref="I134:J134"/>
    <mergeCell ref="R134:S134"/>
    <mergeCell ref="E135:F135"/>
    <mergeCell ref="G135:H135"/>
    <mergeCell ref="A126:C131"/>
    <mergeCell ref="E126:F126"/>
    <mergeCell ref="G126:H126"/>
    <mergeCell ref="I126:J126"/>
    <mergeCell ref="R126:S126"/>
    <mergeCell ref="E127:F127"/>
    <mergeCell ref="G127:H127"/>
    <mergeCell ref="I127:J127"/>
    <mergeCell ref="R127:S127"/>
    <mergeCell ref="E128:F128"/>
    <mergeCell ref="A122:C125"/>
    <mergeCell ref="E122:F122"/>
    <mergeCell ref="G122:H122"/>
    <mergeCell ref="I122:J122"/>
    <mergeCell ref="R122:S122"/>
    <mergeCell ref="E123:F123"/>
    <mergeCell ref="G123:H123"/>
    <mergeCell ref="I123:J123"/>
    <mergeCell ref="R123:S123"/>
    <mergeCell ref="E124:F124"/>
    <mergeCell ref="G124:H124"/>
    <mergeCell ref="I124:J124"/>
    <mergeCell ref="R124:S124"/>
    <mergeCell ref="E125:F125"/>
    <mergeCell ref="G125:H125"/>
    <mergeCell ref="I125:J125"/>
    <mergeCell ref="R125:S125"/>
    <mergeCell ref="A120:C121"/>
    <mergeCell ref="D120:D121"/>
    <mergeCell ref="E120:L120"/>
    <mergeCell ref="M120:Q120"/>
    <mergeCell ref="R120:S120"/>
    <mergeCell ref="E121:F121"/>
    <mergeCell ref="G121:H121"/>
    <mergeCell ref="I121:J121"/>
    <mergeCell ref="R121:S121"/>
    <mergeCell ref="E115:F115"/>
    <mergeCell ref="G115:H115"/>
    <mergeCell ref="I115:J115"/>
    <mergeCell ref="R115:S115"/>
    <mergeCell ref="A116:D116"/>
    <mergeCell ref="E116:F116"/>
    <mergeCell ref="G116:H116"/>
    <mergeCell ref="I116:J116"/>
    <mergeCell ref="R116:S116"/>
    <mergeCell ref="R108:S108"/>
    <mergeCell ref="A118:C118"/>
    <mergeCell ref="E118:Q118"/>
    <mergeCell ref="A110:C115"/>
    <mergeCell ref="E110:F110"/>
    <mergeCell ref="G110:H110"/>
    <mergeCell ref="I110:J110"/>
    <mergeCell ref="R110:S110"/>
    <mergeCell ref="E111:F111"/>
    <mergeCell ref="G111:H111"/>
    <mergeCell ref="I111:J111"/>
    <mergeCell ref="R111:S111"/>
    <mergeCell ref="E112:F112"/>
    <mergeCell ref="G112:H112"/>
    <mergeCell ref="I112:J112"/>
    <mergeCell ref="R112:S112"/>
    <mergeCell ref="E113:F113"/>
    <mergeCell ref="G113:H113"/>
    <mergeCell ref="I113:J113"/>
    <mergeCell ref="R113:S113"/>
    <mergeCell ref="E114:F114"/>
    <mergeCell ref="G114:H114"/>
    <mergeCell ref="I114:J114"/>
    <mergeCell ref="R114:S114"/>
    <mergeCell ref="E109:F109"/>
    <mergeCell ref="G109:H109"/>
    <mergeCell ref="I109:J109"/>
    <mergeCell ref="R109:S109"/>
    <mergeCell ref="A104:C109"/>
    <mergeCell ref="E104:F104"/>
    <mergeCell ref="G104:H104"/>
    <mergeCell ref="I104:J104"/>
    <mergeCell ref="R104:S104"/>
    <mergeCell ref="E105:F105"/>
    <mergeCell ref="G105:H105"/>
    <mergeCell ref="I105:J105"/>
    <mergeCell ref="R105:S105"/>
    <mergeCell ref="E106:F106"/>
    <mergeCell ref="G106:H106"/>
    <mergeCell ref="I106:J106"/>
    <mergeCell ref="R106:S106"/>
    <mergeCell ref="E107:F107"/>
    <mergeCell ref="G107:H107"/>
    <mergeCell ref="I107:J107"/>
    <mergeCell ref="R107:S107"/>
    <mergeCell ref="E108:F108"/>
    <mergeCell ref="G108:H108"/>
    <mergeCell ref="I108:J108"/>
    <mergeCell ref="A100:C103"/>
    <mergeCell ref="E100:F100"/>
    <mergeCell ref="G100:H100"/>
    <mergeCell ref="I100:J100"/>
    <mergeCell ref="R100:S100"/>
    <mergeCell ref="E101:F101"/>
    <mergeCell ref="G101:H101"/>
    <mergeCell ref="I101:J101"/>
    <mergeCell ref="R101:S101"/>
    <mergeCell ref="E102:F102"/>
    <mergeCell ref="G102:H102"/>
    <mergeCell ref="I102:J102"/>
    <mergeCell ref="R102:S102"/>
    <mergeCell ref="E103:F103"/>
    <mergeCell ref="G103:H103"/>
    <mergeCell ref="I103:J103"/>
    <mergeCell ref="R103:S103"/>
    <mergeCell ref="A98:C99"/>
    <mergeCell ref="D98:D99"/>
    <mergeCell ref="E98:L98"/>
    <mergeCell ref="M98:Q98"/>
    <mergeCell ref="R98:S98"/>
    <mergeCell ref="E99:F99"/>
    <mergeCell ref="G99:H99"/>
    <mergeCell ref="I99:J99"/>
    <mergeCell ref="R99:S99"/>
    <mergeCell ref="E93:F93"/>
    <mergeCell ref="G93:H93"/>
    <mergeCell ref="I93:J93"/>
    <mergeCell ref="R93:S93"/>
    <mergeCell ref="A94:D94"/>
    <mergeCell ref="E94:F94"/>
    <mergeCell ref="G94:H94"/>
    <mergeCell ref="I94:J94"/>
    <mergeCell ref="R94:S94"/>
    <mergeCell ref="R86:S86"/>
    <mergeCell ref="A96:C96"/>
    <mergeCell ref="E96:Q96"/>
    <mergeCell ref="A88:C93"/>
    <mergeCell ref="E88:F88"/>
    <mergeCell ref="G88:H88"/>
    <mergeCell ref="I88:J88"/>
    <mergeCell ref="R88:S88"/>
    <mergeCell ref="E89:F89"/>
    <mergeCell ref="G89:H89"/>
    <mergeCell ref="I89:J89"/>
    <mergeCell ref="R89:S89"/>
    <mergeCell ref="E90:F90"/>
    <mergeCell ref="G90:H90"/>
    <mergeCell ref="I90:J90"/>
    <mergeCell ref="R90:S90"/>
    <mergeCell ref="E91:F91"/>
    <mergeCell ref="G91:H91"/>
    <mergeCell ref="I91:J91"/>
    <mergeCell ref="R91:S91"/>
    <mergeCell ref="E92:F92"/>
    <mergeCell ref="G92:H92"/>
    <mergeCell ref="I92:J92"/>
    <mergeCell ref="R92:S92"/>
    <mergeCell ref="E87:F87"/>
    <mergeCell ref="G87:H87"/>
    <mergeCell ref="I87:J87"/>
    <mergeCell ref="R87:S87"/>
    <mergeCell ref="A82:C87"/>
    <mergeCell ref="E82:F82"/>
    <mergeCell ref="G82:H82"/>
    <mergeCell ref="I82:J82"/>
    <mergeCell ref="R82:S82"/>
    <mergeCell ref="E83:F83"/>
    <mergeCell ref="G83:H83"/>
    <mergeCell ref="I83:J83"/>
    <mergeCell ref="R83:S83"/>
    <mergeCell ref="E84:F84"/>
    <mergeCell ref="G84:H84"/>
    <mergeCell ref="I84:J84"/>
    <mergeCell ref="R84:S84"/>
    <mergeCell ref="E85:F85"/>
    <mergeCell ref="G85:H85"/>
    <mergeCell ref="I85:J85"/>
    <mergeCell ref="R85:S85"/>
    <mergeCell ref="E86:F86"/>
    <mergeCell ref="G86:H86"/>
    <mergeCell ref="I86:J86"/>
    <mergeCell ref="A76:C77"/>
    <mergeCell ref="D76:D77"/>
    <mergeCell ref="E76:L76"/>
    <mergeCell ref="M76:Q76"/>
    <mergeCell ref="R76:S76"/>
    <mergeCell ref="X76:Y79"/>
    <mergeCell ref="Z76:Z78"/>
    <mergeCell ref="A78:C81"/>
    <mergeCell ref="E78:F78"/>
    <mergeCell ref="G78:H78"/>
    <mergeCell ref="I78:J78"/>
    <mergeCell ref="R78:S78"/>
    <mergeCell ref="E79:F79"/>
    <mergeCell ref="G79:H79"/>
    <mergeCell ref="I79:J79"/>
    <mergeCell ref="R79:S79"/>
    <mergeCell ref="E80:F80"/>
    <mergeCell ref="G80:H80"/>
    <mergeCell ref="I80:J80"/>
    <mergeCell ref="R80:S80"/>
    <mergeCell ref="E81:F81"/>
    <mergeCell ref="G81:H81"/>
    <mergeCell ref="I81:J81"/>
    <mergeCell ref="R81:S81"/>
    <mergeCell ref="AA76:AA78"/>
    <mergeCell ref="E77:F77"/>
    <mergeCell ref="G77:H77"/>
    <mergeCell ref="I77:J77"/>
    <mergeCell ref="R77:S77"/>
    <mergeCell ref="A7:A12"/>
    <mergeCell ref="R7:R12"/>
    <mergeCell ref="A13:A66"/>
    <mergeCell ref="R13:R66"/>
    <mergeCell ref="A69:T69"/>
    <mergeCell ref="J71:K71"/>
    <mergeCell ref="L71:M71"/>
    <mergeCell ref="O71:Q71"/>
    <mergeCell ref="R71:T71"/>
    <mergeCell ref="V71:W71"/>
    <mergeCell ref="X71:Y71"/>
    <mergeCell ref="J72:K72"/>
    <mergeCell ref="L72:M72"/>
    <mergeCell ref="O72:Q72"/>
    <mergeCell ref="R72:T72"/>
    <mergeCell ref="V72:W72"/>
    <mergeCell ref="X72:Y72"/>
    <mergeCell ref="A74:C74"/>
    <mergeCell ref="E74:Q74"/>
    <mergeCell ref="A1:Q1"/>
    <mergeCell ref="S1:AL1"/>
    <mergeCell ref="A2:C4"/>
    <mergeCell ref="D2:D4"/>
    <mergeCell ref="E2:F3"/>
    <mergeCell ref="G2:J3"/>
    <mergeCell ref="K2:P3"/>
    <mergeCell ref="Q2:Q4"/>
    <mergeCell ref="S2:S4"/>
    <mergeCell ref="T2:T4"/>
    <mergeCell ref="U2:U4"/>
    <mergeCell ref="V2:V4"/>
    <mergeCell ref="W2:W4"/>
    <mergeCell ref="X2:X4"/>
    <mergeCell ref="Y2:Y4"/>
    <mergeCell ref="Z2:Z4"/>
    <mergeCell ref="AA2:AJ2"/>
    <mergeCell ref="AK2:AK4"/>
    <mergeCell ref="AL2:AL4"/>
    <mergeCell ref="AA3:AB3"/>
    <mergeCell ref="AC3:AD3"/>
    <mergeCell ref="AE3:AF3"/>
    <mergeCell ref="AG3:AH3"/>
    <mergeCell ref="AI3:AJ3"/>
  </mergeCells>
  <printOptions horizontalCentered="1"/>
  <pageMargins left="0.23622047244094491" right="0.15748031496062992" top="0.35433070866141736" bottom="0.31496062992125984" header="0.31496062992125984" footer="0.31496062992125984"/>
  <pageSetup paperSize="128" scale="1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7417-E01A-460B-92A7-325D1CED0430}">
  <sheetPr>
    <tabColor rgb="FF92D050"/>
    <pageSetUpPr fitToPage="1"/>
  </sheetPr>
  <dimension ref="A2:T160"/>
  <sheetViews>
    <sheetView tabSelected="1" zoomScale="71" zoomScaleNormal="71" zoomScalePageLayoutView="200" workbookViewId="0">
      <selection sqref="A1:R166"/>
    </sheetView>
  </sheetViews>
  <sheetFormatPr baseColWidth="10" defaultColWidth="8.85546875" defaultRowHeight="16.5"/>
  <cols>
    <col min="1" max="1" width="15.140625" style="1" customWidth="1"/>
    <col min="2" max="2" width="19.85546875" style="1" customWidth="1"/>
    <col min="3" max="3" width="27" style="1" customWidth="1"/>
    <col min="4" max="4" width="13.28515625" style="1" customWidth="1"/>
    <col min="5" max="5" width="8.28515625" style="1" customWidth="1"/>
    <col min="6" max="6" width="11.7109375" style="1" customWidth="1"/>
    <col min="7" max="7" width="9.5703125" style="1" customWidth="1"/>
    <col min="8" max="8" width="8.42578125" style="1" customWidth="1"/>
    <col min="9" max="9" width="9.7109375" style="1" customWidth="1"/>
    <col min="10" max="10" width="16.42578125" style="1" customWidth="1"/>
    <col min="11" max="11" width="8.85546875" style="1" customWidth="1"/>
    <col min="12" max="12" width="12.140625" style="1" customWidth="1"/>
    <col min="13" max="13" width="9.42578125" style="1" customWidth="1"/>
    <col min="14" max="14" width="11.42578125" style="1" customWidth="1"/>
    <col min="15" max="15" width="9.5703125" style="1" customWidth="1"/>
    <col min="16" max="16" width="8.42578125" style="1" customWidth="1"/>
    <col min="17" max="17" width="10.42578125" style="1" customWidth="1"/>
    <col min="18" max="18" width="21.7109375" style="70" customWidth="1"/>
    <col min="19" max="19" width="14.28515625" style="1" bestFit="1" customWidth="1"/>
    <col min="20" max="16384" width="8.85546875" style="1"/>
  </cols>
  <sheetData>
    <row r="2" spans="1:18">
      <c r="A2" s="1258" t="s">
        <v>17</v>
      </c>
      <c r="B2" s="1258"/>
      <c r="C2" s="1258"/>
      <c r="D2" s="1258"/>
      <c r="E2" s="1258"/>
      <c r="F2" s="1258"/>
      <c r="G2" s="1258"/>
      <c r="H2" s="1258"/>
      <c r="I2" s="1258"/>
      <c r="J2" s="1258"/>
      <c r="K2" s="1258"/>
      <c r="L2" s="1258"/>
      <c r="M2" s="1258"/>
      <c r="N2" s="1258"/>
      <c r="O2" s="1258"/>
      <c r="P2" s="1258"/>
      <c r="Q2" s="1258"/>
      <c r="R2" s="1258"/>
    </row>
    <row r="3" spans="1:18">
      <c r="A3" s="1258" t="s">
        <v>18</v>
      </c>
      <c r="B3" s="1258"/>
      <c r="C3" s="1258"/>
      <c r="D3" s="1258"/>
      <c r="E3" s="1258"/>
      <c r="F3" s="1258"/>
      <c r="G3" s="1258"/>
      <c r="H3" s="1258"/>
      <c r="I3" s="1258"/>
      <c r="J3" s="1258"/>
      <c r="K3" s="1258"/>
      <c r="L3" s="1258"/>
      <c r="M3" s="1258"/>
      <c r="N3" s="1258"/>
      <c r="O3" s="1258"/>
      <c r="P3" s="1258"/>
      <c r="Q3" s="1258"/>
      <c r="R3" s="1258"/>
    </row>
    <row r="4" spans="1:18">
      <c r="A4" s="1259" t="s">
        <v>505</v>
      </c>
      <c r="B4" s="1259"/>
      <c r="C4" s="1259"/>
      <c r="D4" s="1259"/>
      <c r="E4" s="1259"/>
      <c r="F4" s="1259"/>
      <c r="G4" s="1259"/>
      <c r="H4" s="1259"/>
      <c r="I4" s="1259"/>
      <c r="J4" s="1259"/>
      <c r="K4" s="1259"/>
      <c r="L4" s="1259"/>
      <c r="M4" s="1259"/>
      <c r="N4" s="1259"/>
      <c r="O4" s="1259"/>
      <c r="P4" s="1259"/>
      <c r="Q4" s="1259"/>
      <c r="R4" s="1259"/>
    </row>
    <row r="5" spans="1:18">
      <c r="A5" s="1259" t="s">
        <v>421</v>
      </c>
      <c r="B5" s="1259"/>
      <c r="C5" s="1259"/>
      <c r="D5" s="1259"/>
      <c r="E5" s="1259"/>
      <c r="F5" s="1259"/>
      <c r="G5" s="1259"/>
      <c r="H5" s="1259"/>
      <c r="I5" s="1259"/>
      <c r="J5" s="1259"/>
      <c r="K5" s="1259"/>
      <c r="L5" s="1259"/>
      <c r="M5" s="1259"/>
      <c r="N5" s="1259"/>
      <c r="O5" s="1259"/>
      <c r="P5" s="1259"/>
      <c r="Q5" s="1259"/>
      <c r="R5" s="1259"/>
    </row>
    <row r="6" spans="1:18" ht="15" customHeight="1">
      <c r="A6" s="69"/>
    </row>
    <row r="7" spans="1:18" ht="42" customHeight="1">
      <c r="A7" s="1260" t="s">
        <v>24</v>
      </c>
      <c r="B7" s="1261"/>
      <c r="C7" s="1261"/>
      <c r="D7" s="1262"/>
      <c r="E7" s="1263" t="s">
        <v>43</v>
      </c>
      <c r="F7" s="1263"/>
      <c r="G7" s="1263" t="s">
        <v>19</v>
      </c>
      <c r="H7" s="1263"/>
      <c r="I7" s="1263"/>
      <c r="J7" s="1260" t="s">
        <v>20</v>
      </c>
      <c r="K7" s="1261"/>
      <c r="L7" s="72"/>
      <c r="R7" s="111">
        <v>46149</v>
      </c>
    </row>
    <row r="8" spans="1:18" s="79" customFormat="1" ht="66">
      <c r="A8" s="73" t="s">
        <v>48</v>
      </c>
      <c r="B8" s="73" t="s">
        <v>11</v>
      </c>
      <c r="C8" s="73" t="s">
        <v>12</v>
      </c>
      <c r="D8" s="73" t="s">
        <v>13</v>
      </c>
      <c r="E8" s="73" t="s">
        <v>16</v>
      </c>
      <c r="F8" s="73" t="s">
        <v>0</v>
      </c>
      <c r="G8" s="73" t="s">
        <v>1</v>
      </c>
      <c r="H8" s="73" t="s">
        <v>2</v>
      </c>
      <c r="I8" s="73" t="s">
        <v>46</v>
      </c>
      <c r="J8" s="73" t="s">
        <v>15</v>
      </c>
      <c r="K8" s="74" t="s">
        <v>23</v>
      </c>
      <c r="L8" s="75" t="s">
        <v>50</v>
      </c>
      <c r="M8" s="76" t="s">
        <v>44</v>
      </c>
      <c r="N8" s="71" t="s">
        <v>45</v>
      </c>
      <c r="O8" s="76" t="s">
        <v>4</v>
      </c>
      <c r="P8" s="77" t="s">
        <v>8</v>
      </c>
      <c r="Q8" s="77" t="s">
        <v>10</v>
      </c>
      <c r="R8" s="78" t="s">
        <v>5</v>
      </c>
    </row>
    <row r="9" spans="1:18" ht="26.25" customHeight="1">
      <c r="A9" s="80">
        <v>1</v>
      </c>
      <c r="B9" s="80">
        <v>1.4</v>
      </c>
      <c r="C9" s="80" t="s">
        <v>56</v>
      </c>
      <c r="D9" s="81" t="s">
        <v>67</v>
      </c>
      <c r="E9" s="81">
        <v>5</v>
      </c>
      <c r="F9" s="81" t="s">
        <v>54</v>
      </c>
      <c r="G9" s="81">
        <v>2</v>
      </c>
      <c r="H9" s="81">
        <v>2.5</v>
      </c>
      <c r="I9" s="81" t="s">
        <v>53</v>
      </c>
      <c r="J9" s="82" t="s">
        <v>55</v>
      </c>
      <c r="K9" s="81" t="s">
        <v>21</v>
      </c>
      <c r="L9" s="83"/>
      <c r="M9" s="84">
        <v>25</v>
      </c>
      <c r="N9" s="85" t="s">
        <v>82</v>
      </c>
      <c r="O9" s="29">
        <v>113</v>
      </c>
      <c r="P9" s="84">
        <v>1</v>
      </c>
      <c r="Q9" s="86">
        <v>12</v>
      </c>
      <c r="R9" s="115">
        <v>89043827.879999995</v>
      </c>
    </row>
    <row r="10" spans="1:18" ht="26.25" customHeight="1">
      <c r="A10" s="80">
        <v>1</v>
      </c>
      <c r="B10" s="80">
        <v>1.4</v>
      </c>
      <c r="C10" s="80" t="s">
        <v>56</v>
      </c>
      <c r="D10" s="81" t="s">
        <v>67</v>
      </c>
      <c r="E10" s="81">
        <v>5</v>
      </c>
      <c r="F10" s="81" t="s">
        <v>54</v>
      </c>
      <c r="G10" s="81">
        <v>2</v>
      </c>
      <c r="H10" s="81">
        <v>2.5</v>
      </c>
      <c r="I10" s="81" t="s">
        <v>53</v>
      </c>
      <c r="J10" s="82" t="s">
        <v>55</v>
      </c>
      <c r="K10" s="81" t="s">
        <v>21</v>
      </c>
      <c r="L10" s="83"/>
      <c r="M10" s="84">
        <v>25</v>
      </c>
      <c r="N10" s="85" t="s">
        <v>82</v>
      </c>
      <c r="O10" s="29">
        <v>121</v>
      </c>
      <c r="P10" s="84">
        <v>1</v>
      </c>
      <c r="Q10" s="86">
        <v>12</v>
      </c>
      <c r="R10" s="115">
        <v>12703033</v>
      </c>
    </row>
    <row r="11" spans="1:18" ht="26.25" customHeight="1">
      <c r="A11" s="80">
        <v>1</v>
      </c>
      <c r="B11" s="80">
        <v>1.4</v>
      </c>
      <c r="C11" s="80" t="s">
        <v>56</v>
      </c>
      <c r="D11" s="81" t="s">
        <v>67</v>
      </c>
      <c r="E11" s="81">
        <v>5</v>
      </c>
      <c r="F11" s="81" t="s">
        <v>54</v>
      </c>
      <c r="G11" s="81">
        <v>2</v>
      </c>
      <c r="H11" s="81">
        <v>2.5</v>
      </c>
      <c r="I11" s="81" t="s">
        <v>53</v>
      </c>
      <c r="J11" s="82" t="s">
        <v>55</v>
      </c>
      <c r="K11" s="81" t="s">
        <v>21</v>
      </c>
      <c r="L11" s="83"/>
      <c r="M11" s="84">
        <v>25</v>
      </c>
      <c r="N11" s="85" t="s">
        <v>82</v>
      </c>
      <c r="O11" s="29">
        <v>122</v>
      </c>
      <c r="P11" s="84">
        <v>1</v>
      </c>
      <c r="Q11" s="86">
        <v>12</v>
      </c>
      <c r="R11" s="115">
        <v>4874303.09</v>
      </c>
    </row>
    <row r="12" spans="1:18" ht="26.25" customHeight="1">
      <c r="A12" s="80">
        <v>1</v>
      </c>
      <c r="B12" s="80">
        <v>1.4</v>
      </c>
      <c r="C12" s="80" t="s">
        <v>56</v>
      </c>
      <c r="D12" s="81" t="s">
        <v>67</v>
      </c>
      <c r="E12" s="81">
        <v>5</v>
      </c>
      <c r="F12" s="81" t="s">
        <v>54</v>
      </c>
      <c r="G12" s="81">
        <v>2</v>
      </c>
      <c r="H12" s="81">
        <v>2.5</v>
      </c>
      <c r="I12" s="81" t="s">
        <v>53</v>
      </c>
      <c r="J12" s="82" t="s">
        <v>55</v>
      </c>
      <c r="K12" s="81" t="s">
        <v>21</v>
      </c>
      <c r="L12" s="83"/>
      <c r="M12" s="84">
        <v>25</v>
      </c>
      <c r="N12" s="85" t="s">
        <v>82</v>
      </c>
      <c r="O12" s="29">
        <v>131</v>
      </c>
      <c r="P12" s="84">
        <v>1</v>
      </c>
      <c r="Q12" s="86">
        <v>12</v>
      </c>
      <c r="R12" s="115">
        <v>13562244</v>
      </c>
    </row>
    <row r="13" spans="1:18" ht="26.25" customHeight="1">
      <c r="A13" s="80">
        <v>1</v>
      </c>
      <c r="B13" s="80">
        <v>1.4</v>
      </c>
      <c r="C13" s="80" t="s">
        <v>56</v>
      </c>
      <c r="D13" s="81" t="s">
        <v>67</v>
      </c>
      <c r="E13" s="81">
        <v>5</v>
      </c>
      <c r="F13" s="81" t="s">
        <v>54</v>
      </c>
      <c r="G13" s="81">
        <v>2</v>
      </c>
      <c r="H13" s="81">
        <v>2.5</v>
      </c>
      <c r="I13" s="81" t="s">
        <v>53</v>
      </c>
      <c r="J13" s="82" t="s">
        <v>55</v>
      </c>
      <c r="K13" s="81" t="s">
        <v>21</v>
      </c>
      <c r="L13" s="83"/>
      <c r="M13" s="84">
        <v>25</v>
      </c>
      <c r="N13" s="85" t="s">
        <v>82</v>
      </c>
      <c r="O13" s="29">
        <v>132</v>
      </c>
      <c r="P13" s="84">
        <v>1</v>
      </c>
      <c r="Q13" s="86">
        <v>12</v>
      </c>
      <c r="R13" s="115">
        <v>17453832.030000001</v>
      </c>
    </row>
    <row r="14" spans="1:18" ht="26.25" customHeight="1">
      <c r="A14" s="80">
        <v>1</v>
      </c>
      <c r="B14" s="80">
        <v>1.4</v>
      </c>
      <c r="C14" s="80" t="s">
        <v>56</v>
      </c>
      <c r="D14" s="81" t="s">
        <v>67</v>
      </c>
      <c r="E14" s="81">
        <v>5</v>
      </c>
      <c r="F14" s="81" t="s">
        <v>54</v>
      </c>
      <c r="G14" s="81">
        <v>2</v>
      </c>
      <c r="H14" s="81">
        <v>2.5</v>
      </c>
      <c r="I14" s="81" t="s">
        <v>53</v>
      </c>
      <c r="J14" s="82" t="s">
        <v>55</v>
      </c>
      <c r="K14" s="81" t="s">
        <v>21</v>
      </c>
      <c r="L14" s="83"/>
      <c r="M14" s="84">
        <v>25</v>
      </c>
      <c r="N14" s="85" t="s">
        <v>82</v>
      </c>
      <c r="O14" s="29">
        <v>134</v>
      </c>
      <c r="P14" s="84">
        <v>1</v>
      </c>
      <c r="Q14" s="86">
        <v>12</v>
      </c>
      <c r="R14" s="115">
        <v>19633315</v>
      </c>
    </row>
    <row r="15" spans="1:18" ht="26.25" customHeight="1">
      <c r="A15" s="80">
        <v>1</v>
      </c>
      <c r="B15" s="80">
        <v>1.4</v>
      </c>
      <c r="C15" s="80" t="s">
        <v>56</v>
      </c>
      <c r="D15" s="81" t="s">
        <v>67</v>
      </c>
      <c r="E15" s="81">
        <v>5</v>
      </c>
      <c r="F15" s="81" t="s">
        <v>54</v>
      </c>
      <c r="G15" s="81">
        <v>2</v>
      </c>
      <c r="H15" s="81">
        <v>2.5</v>
      </c>
      <c r="I15" s="81" t="s">
        <v>53</v>
      </c>
      <c r="J15" s="82" t="s">
        <v>55</v>
      </c>
      <c r="K15" s="81" t="s">
        <v>21</v>
      </c>
      <c r="L15" s="83"/>
      <c r="M15" s="84">
        <v>25</v>
      </c>
      <c r="N15" s="85" t="s">
        <v>82</v>
      </c>
      <c r="O15" s="29">
        <v>141</v>
      </c>
      <c r="P15" s="84">
        <v>1</v>
      </c>
      <c r="Q15" s="86">
        <v>12</v>
      </c>
      <c r="R15" s="115">
        <v>9921988</v>
      </c>
    </row>
    <row r="16" spans="1:18" ht="26.25" customHeight="1">
      <c r="A16" s="80">
        <v>1</v>
      </c>
      <c r="B16" s="80">
        <v>1.4</v>
      </c>
      <c r="C16" s="80" t="s">
        <v>56</v>
      </c>
      <c r="D16" s="81" t="s">
        <v>67</v>
      </c>
      <c r="E16" s="81">
        <v>5</v>
      </c>
      <c r="F16" s="81" t="s">
        <v>54</v>
      </c>
      <c r="G16" s="81">
        <v>2</v>
      </c>
      <c r="H16" s="81">
        <v>2.5</v>
      </c>
      <c r="I16" s="81" t="s">
        <v>53</v>
      </c>
      <c r="J16" s="82" t="s">
        <v>55</v>
      </c>
      <c r="K16" s="81" t="s">
        <v>21</v>
      </c>
      <c r="L16" s="83"/>
      <c r="M16" s="84">
        <v>25</v>
      </c>
      <c r="N16" s="85" t="s">
        <v>82</v>
      </c>
      <c r="O16" s="29">
        <v>142</v>
      </c>
      <c r="P16" s="84">
        <v>1</v>
      </c>
      <c r="Q16" s="86">
        <v>12</v>
      </c>
      <c r="R16" s="115">
        <v>5026617</v>
      </c>
    </row>
    <row r="17" spans="1:18" ht="26.25" customHeight="1">
      <c r="A17" s="80">
        <v>1</v>
      </c>
      <c r="B17" s="80">
        <v>1.4</v>
      </c>
      <c r="C17" s="80" t="s">
        <v>56</v>
      </c>
      <c r="D17" s="81" t="s">
        <v>67</v>
      </c>
      <c r="E17" s="81">
        <v>5</v>
      </c>
      <c r="F17" s="81" t="s">
        <v>54</v>
      </c>
      <c r="G17" s="81">
        <v>2</v>
      </c>
      <c r="H17" s="81">
        <v>2.5</v>
      </c>
      <c r="I17" s="81" t="s">
        <v>53</v>
      </c>
      <c r="J17" s="82" t="s">
        <v>55</v>
      </c>
      <c r="K17" s="81" t="s">
        <v>21</v>
      </c>
      <c r="L17" s="83"/>
      <c r="M17" s="84">
        <v>25</v>
      </c>
      <c r="N17" s="85" t="s">
        <v>82</v>
      </c>
      <c r="O17" s="29">
        <v>143</v>
      </c>
      <c r="P17" s="84">
        <v>1</v>
      </c>
      <c r="Q17" s="86">
        <v>12</v>
      </c>
      <c r="R17" s="115">
        <v>5512215</v>
      </c>
    </row>
    <row r="18" spans="1:18" ht="26.25" customHeight="1">
      <c r="A18" s="80">
        <v>1</v>
      </c>
      <c r="B18" s="80">
        <v>1.4</v>
      </c>
      <c r="C18" s="80" t="s">
        <v>56</v>
      </c>
      <c r="D18" s="81" t="s">
        <v>67</v>
      </c>
      <c r="E18" s="81">
        <v>5</v>
      </c>
      <c r="F18" s="81" t="s">
        <v>54</v>
      </c>
      <c r="G18" s="81">
        <v>2</v>
      </c>
      <c r="H18" s="81">
        <v>2.5</v>
      </c>
      <c r="I18" s="81" t="s">
        <v>53</v>
      </c>
      <c r="J18" s="82" t="s">
        <v>55</v>
      </c>
      <c r="K18" s="81" t="s">
        <v>21</v>
      </c>
      <c r="L18" s="83"/>
      <c r="M18" s="84">
        <v>25</v>
      </c>
      <c r="N18" s="85" t="s">
        <v>82</v>
      </c>
      <c r="O18" s="29">
        <v>144</v>
      </c>
      <c r="P18" s="84">
        <v>1</v>
      </c>
      <c r="Q18" s="86">
        <v>12</v>
      </c>
      <c r="R18" s="115">
        <v>1277719</v>
      </c>
    </row>
    <row r="19" spans="1:18" ht="26.25" customHeight="1">
      <c r="A19" s="80">
        <v>1</v>
      </c>
      <c r="B19" s="80">
        <v>1.4</v>
      </c>
      <c r="C19" s="80" t="s">
        <v>56</v>
      </c>
      <c r="D19" s="81" t="s">
        <v>67</v>
      </c>
      <c r="E19" s="81">
        <v>5</v>
      </c>
      <c r="F19" s="81" t="s">
        <v>54</v>
      </c>
      <c r="G19" s="81">
        <v>2</v>
      </c>
      <c r="H19" s="81">
        <v>2.5</v>
      </c>
      <c r="I19" s="81" t="s">
        <v>53</v>
      </c>
      <c r="J19" s="82" t="s">
        <v>55</v>
      </c>
      <c r="K19" s="81" t="s">
        <v>21</v>
      </c>
      <c r="L19" s="83"/>
      <c r="M19" s="84">
        <v>25</v>
      </c>
      <c r="N19" s="85" t="s">
        <v>82</v>
      </c>
      <c r="O19" s="29">
        <v>153</v>
      </c>
      <c r="P19" s="84">
        <v>1</v>
      </c>
      <c r="Q19" s="86">
        <v>12</v>
      </c>
      <c r="R19" s="115">
        <v>1113415</v>
      </c>
    </row>
    <row r="20" spans="1:18" ht="26.25" customHeight="1">
      <c r="A20" s="80">
        <v>1</v>
      </c>
      <c r="B20" s="80">
        <v>1.4</v>
      </c>
      <c r="C20" s="80" t="s">
        <v>56</v>
      </c>
      <c r="D20" s="81" t="s">
        <v>67</v>
      </c>
      <c r="E20" s="81">
        <v>5</v>
      </c>
      <c r="F20" s="81" t="s">
        <v>54</v>
      </c>
      <c r="G20" s="81">
        <v>2</v>
      </c>
      <c r="H20" s="81">
        <v>2.5</v>
      </c>
      <c r="I20" s="81" t="s">
        <v>53</v>
      </c>
      <c r="J20" s="82" t="s">
        <v>55</v>
      </c>
      <c r="K20" s="81" t="s">
        <v>21</v>
      </c>
      <c r="L20" s="83"/>
      <c r="M20" s="84">
        <v>25</v>
      </c>
      <c r="N20" s="85" t="s">
        <v>82</v>
      </c>
      <c r="O20" s="29">
        <v>154</v>
      </c>
      <c r="P20" s="84">
        <v>1</v>
      </c>
      <c r="Q20" s="86">
        <v>12</v>
      </c>
      <c r="R20" s="115">
        <v>13600122</v>
      </c>
    </row>
    <row r="21" spans="1:18" ht="26.25" customHeight="1">
      <c r="A21" s="80">
        <v>1</v>
      </c>
      <c r="B21" s="80">
        <v>1.4</v>
      </c>
      <c r="C21" s="80" t="s">
        <v>56</v>
      </c>
      <c r="D21" s="81" t="s">
        <v>67</v>
      </c>
      <c r="E21" s="81">
        <v>5</v>
      </c>
      <c r="F21" s="81" t="s">
        <v>54</v>
      </c>
      <c r="G21" s="81">
        <v>2</v>
      </c>
      <c r="H21" s="81">
        <v>2.5</v>
      </c>
      <c r="I21" s="81" t="s">
        <v>53</v>
      </c>
      <c r="J21" s="82" t="s">
        <v>55</v>
      </c>
      <c r="K21" s="81" t="s">
        <v>21</v>
      </c>
      <c r="L21" s="83"/>
      <c r="M21" s="84">
        <v>25</v>
      </c>
      <c r="N21" s="85" t="s">
        <v>82</v>
      </c>
      <c r="O21" s="29">
        <v>159</v>
      </c>
      <c r="P21" s="84">
        <v>1</v>
      </c>
      <c r="Q21" s="86">
        <v>12</v>
      </c>
      <c r="R21" s="115">
        <v>3558738</v>
      </c>
    </row>
    <row r="22" spans="1:18" ht="26.25" customHeight="1">
      <c r="A22" s="80">
        <v>1</v>
      </c>
      <c r="B22" s="80">
        <v>1.4</v>
      </c>
      <c r="C22" s="80" t="s">
        <v>56</v>
      </c>
      <c r="D22" s="81" t="s">
        <v>67</v>
      </c>
      <c r="E22" s="81">
        <v>5</v>
      </c>
      <c r="F22" s="81" t="s">
        <v>54</v>
      </c>
      <c r="G22" s="81">
        <v>2</v>
      </c>
      <c r="H22" s="81">
        <v>2.5</v>
      </c>
      <c r="I22" s="81" t="s">
        <v>53</v>
      </c>
      <c r="J22" s="82" t="s">
        <v>55</v>
      </c>
      <c r="K22" s="81" t="s">
        <v>21</v>
      </c>
      <c r="L22" s="83"/>
      <c r="M22" s="84">
        <v>25</v>
      </c>
      <c r="N22" s="85" t="s">
        <v>82</v>
      </c>
      <c r="O22" s="29">
        <v>171</v>
      </c>
      <c r="P22" s="84">
        <v>1</v>
      </c>
      <c r="Q22" s="87">
        <v>12</v>
      </c>
      <c r="R22" s="116">
        <v>5531938</v>
      </c>
    </row>
    <row r="23" spans="1:18" ht="26.25" customHeight="1">
      <c r="A23" s="80">
        <v>1</v>
      </c>
      <c r="B23" s="80">
        <v>1.4</v>
      </c>
      <c r="C23" s="80" t="s">
        <v>56</v>
      </c>
      <c r="D23" s="81" t="s">
        <v>67</v>
      </c>
      <c r="E23" s="81">
        <v>5</v>
      </c>
      <c r="F23" s="81" t="s">
        <v>54</v>
      </c>
      <c r="G23" s="81">
        <v>2</v>
      </c>
      <c r="H23" s="81">
        <v>2.5</v>
      </c>
      <c r="I23" s="81" t="s">
        <v>53</v>
      </c>
      <c r="J23" s="82" t="s">
        <v>55</v>
      </c>
      <c r="K23" s="81" t="s">
        <v>21</v>
      </c>
      <c r="L23" s="83"/>
      <c r="M23" s="84">
        <v>25</v>
      </c>
      <c r="N23" s="85" t="s">
        <v>82</v>
      </c>
      <c r="O23" s="29">
        <v>211</v>
      </c>
      <c r="P23" s="84">
        <v>1</v>
      </c>
      <c r="Q23" s="87">
        <v>12</v>
      </c>
      <c r="R23" s="117">
        <v>1361716.62</v>
      </c>
    </row>
    <row r="24" spans="1:18" ht="26.25" customHeight="1">
      <c r="A24" s="80">
        <v>1</v>
      </c>
      <c r="B24" s="80">
        <v>1.4</v>
      </c>
      <c r="C24" s="80" t="s">
        <v>56</v>
      </c>
      <c r="D24" s="81" t="s">
        <v>67</v>
      </c>
      <c r="E24" s="81">
        <v>5</v>
      </c>
      <c r="F24" s="81" t="s">
        <v>54</v>
      </c>
      <c r="G24" s="81">
        <v>2</v>
      </c>
      <c r="H24" s="81">
        <v>2.5</v>
      </c>
      <c r="I24" s="81" t="s">
        <v>53</v>
      </c>
      <c r="J24" s="82" t="s">
        <v>55</v>
      </c>
      <c r="K24" s="81" t="s">
        <v>21</v>
      </c>
      <c r="L24" s="83"/>
      <c r="M24" s="84">
        <v>25</v>
      </c>
      <c r="N24" s="85" t="s">
        <v>82</v>
      </c>
      <c r="O24" s="29">
        <v>212</v>
      </c>
      <c r="P24" s="84">
        <v>1</v>
      </c>
      <c r="Q24" s="87">
        <v>12</v>
      </c>
      <c r="R24" s="117">
        <v>271182</v>
      </c>
    </row>
    <row r="25" spans="1:18" ht="26.25" customHeight="1">
      <c r="A25" s="80">
        <v>1</v>
      </c>
      <c r="B25" s="80">
        <v>1.4</v>
      </c>
      <c r="C25" s="80" t="s">
        <v>56</v>
      </c>
      <c r="D25" s="81" t="s">
        <v>67</v>
      </c>
      <c r="E25" s="81">
        <v>5</v>
      </c>
      <c r="F25" s="81" t="s">
        <v>54</v>
      </c>
      <c r="G25" s="81">
        <v>2</v>
      </c>
      <c r="H25" s="81">
        <v>2.5</v>
      </c>
      <c r="I25" s="81" t="s">
        <v>53</v>
      </c>
      <c r="J25" s="82" t="s">
        <v>55</v>
      </c>
      <c r="K25" s="81" t="s">
        <v>21</v>
      </c>
      <c r="L25" s="83"/>
      <c r="M25" s="84">
        <v>25</v>
      </c>
      <c r="N25" s="85" t="s">
        <v>82</v>
      </c>
      <c r="O25" s="29">
        <v>214</v>
      </c>
      <c r="P25" s="84">
        <v>1</v>
      </c>
      <c r="Q25" s="87">
        <v>12</v>
      </c>
      <c r="R25" s="117">
        <v>805016.55</v>
      </c>
    </row>
    <row r="26" spans="1:18" ht="26.25" customHeight="1">
      <c r="A26" s="80">
        <v>1</v>
      </c>
      <c r="B26" s="80">
        <v>1.4</v>
      </c>
      <c r="C26" s="80" t="s">
        <v>56</v>
      </c>
      <c r="D26" s="81" t="s">
        <v>67</v>
      </c>
      <c r="E26" s="81">
        <v>5</v>
      </c>
      <c r="F26" s="81" t="s">
        <v>54</v>
      </c>
      <c r="G26" s="81">
        <v>2</v>
      </c>
      <c r="H26" s="81">
        <v>2.5</v>
      </c>
      <c r="I26" s="81" t="s">
        <v>53</v>
      </c>
      <c r="J26" s="82" t="s">
        <v>55</v>
      </c>
      <c r="K26" s="81" t="s">
        <v>21</v>
      </c>
      <c r="L26" s="83"/>
      <c r="M26" s="84">
        <v>25</v>
      </c>
      <c r="N26" s="85" t="s">
        <v>82</v>
      </c>
      <c r="O26" s="29">
        <v>216</v>
      </c>
      <c r="P26" s="84">
        <v>1</v>
      </c>
      <c r="Q26" s="87">
        <v>12</v>
      </c>
      <c r="R26" s="117">
        <v>552468.92000000004</v>
      </c>
    </row>
    <row r="27" spans="1:18" ht="26.25" customHeight="1">
      <c r="A27" s="80">
        <v>1</v>
      </c>
      <c r="B27" s="80">
        <v>1.4</v>
      </c>
      <c r="C27" s="80" t="s">
        <v>56</v>
      </c>
      <c r="D27" s="81" t="s">
        <v>67</v>
      </c>
      <c r="E27" s="81">
        <v>5</v>
      </c>
      <c r="F27" s="81" t="s">
        <v>54</v>
      </c>
      <c r="G27" s="81">
        <v>2</v>
      </c>
      <c r="H27" s="81">
        <v>2.5</v>
      </c>
      <c r="I27" s="81" t="s">
        <v>53</v>
      </c>
      <c r="J27" s="82" t="s">
        <v>55</v>
      </c>
      <c r="K27" s="81" t="s">
        <v>21</v>
      </c>
      <c r="L27" s="83"/>
      <c r="M27" s="84">
        <v>25</v>
      </c>
      <c r="N27" s="85" t="s">
        <v>82</v>
      </c>
      <c r="O27" s="29">
        <v>217</v>
      </c>
      <c r="P27" s="84">
        <v>1</v>
      </c>
      <c r="Q27" s="87">
        <v>12</v>
      </c>
      <c r="R27" s="117">
        <v>262</v>
      </c>
    </row>
    <row r="28" spans="1:18" ht="26.25" customHeight="1">
      <c r="A28" s="80">
        <v>1</v>
      </c>
      <c r="B28" s="80">
        <v>1.4</v>
      </c>
      <c r="C28" s="80" t="s">
        <v>56</v>
      </c>
      <c r="D28" s="81" t="s">
        <v>67</v>
      </c>
      <c r="E28" s="81">
        <v>5</v>
      </c>
      <c r="F28" s="81" t="s">
        <v>54</v>
      </c>
      <c r="G28" s="81">
        <v>2</v>
      </c>
      <c r="H28" s="81">
        <v>2.5</v>
      </c>
      <c r="I28" s="81" t="s">
        <v>53</v>
      </c>
      <c r="J28" s="82" t="s">
        <v>55</v>
      </c>
      <c r="K28" s="81" t="s">
        <v>21</v>
      </c>
      <c r="L28" s="83"/>
      <c r="M28" s="84">
        <v>25</v>
      </c>
      <c r="N28" s="85" t="s">
        <v>82</v>
      </c>
      <c r="O28" s="29">
        <v>221</v>
      </c>
      <c r="P28" s="84">
        <v>1</v>
      </c>
      <c r="Q28" s="87">
        <v>12</v>
      </c>
      <c r="R28" s="117">
        <v>148736</v>
      </c>
    </row>
    <row r="29" spans="1:18" ht="26.25" customHeight="1">
      <c r="A29" s="80">
        <v>1</v>
      </c>
      <c r="B29" s="80">
        <v>1.4</v>
      </c>
      <c r="C29" s="80" t="s">
        <v>56</v>
      </c>
      <c r="D29" s="81" t="s">
        <v>67</v>
      </c>
      <c r="E29" s="81">
        <v>5</v>
      </c>
      <c r="F29" s="81" t="s">
        <v>54</v>
      </c>
      <c r="G29" s="81">
        <v>2</v>
      </c>
      <c r="H29" s="81">
        <v>2.5</v>
      </c>
      <c r="I29" s="81" t="s">
        <v>53</v>
      </c>
      <c r="J29" s="82" t="s">
        <v>55</v>
      </c>
      <c r="K29" s="81" t="s">
        <v>21</v>
      </c>
      <c r="L29" s="83"/>
      <c r="M29" s="84">
        <v>25</v>
      </c>
      <c r="N29" s="85" t="s">
        <v>82</v>
      </c>
      <c r="O29" s="29">
        <v>223</v>
      </c>
      <c r="P29" s="84">
        <v>1</v>
      </c>
      <c r="Q29" s="87">
        <v>12</v>
      </c>
      <c r="R29" s="117">
        <v>1137</v>
      </c>
    </row>
    <row r="30" spans="1:18" ht="26.25" customHeight="1">
      <c r="A30" s="80">
        <v>1</v>
      </c>
      <c r="B30" s="80">
        <v>1.4</v>
      </c>
      <c r="C30" s="80" t="s">
        <v>56</v>
      </c>
      <c r="D30" s="81" t="s">
        <v>67</v>
      </c>
      <c r="E30" s="81">
        <v>5</v>
      </c>
      <c r="F30" s="81" t="s">
        <v>54</v>
      </c>
      <c r="G30" s="81">
        <v>2</v>
      </c>
      <c r="H30" s="81">
        <v>2.5</v>
      </c>
      <c r="I30" s="81" t="s">
        <v>53</v>
      </c>
      <c r="J30" s="82" t="s">
        <v>55</v>
      </c>
      <c r="K30" s="81" t="s">
        <v>21</v>
      </c>
      <c r="L30" s="83"/>
      <c r="M30" s="84">
        <v>25</v>
      </c>
      <c r="N30" s="85" t="s">
        <v>82</v>
      </c>
      <c r="O30" s="29">
        <v>241</v>
      </c>
      <c r="P30" s="84">
        <v>1</v>
      </c>
      <c r="Q30" s="87">
        <v>12</v>
      </c>
      <c r="R30" s="117">
        <v>6021</v>
      </c>
    </row>
    <row r="31" spans="1:18" ht="26.25" customHeight="1">
      <c r="A31" s="80">
        <v>1</v>
      </c>
      <c r="B31" s="80">
        <v>1.4</v>
      </c>
      <c r="C31" s="80" t="s">
        <v>56</v>
      </c>
      <c r="D31" s="81" t="s">
        <v>67</v>
      </c>
      <c r="E31" s="81">
        <v>5</v>
      </c>
      <c r="F31" s="81" t="s">
        <v>54</v>
      </c>
      <c r="G31" s="81">
        <v>2</v>
      </c>
      <c r="H31" s="81">
        <v>2.5</v>
      </c>
      <c r="I31" s="81" t="s">
        <v>53</v>
      </c>
      <c r="J31" s="82" t="s">
        <v>55</v>
      </c>
      <c r="K31" s="81" t="s">
        <v>21</v>
      </c>
      <c r="L31" s="83"/>
      <c r="M31" s="84">
        <v>25</v>
      </c>
      <c r="N31" s="85" t="s">
        <v>82</v>
      </c>
      <c r="O31" s="29">
        <v>242</v>
      </c>
      <c r="P31" s="84">
        <v>1</v>
      </c>
      <c r="Q31" s="87">
        <v>12</v>
      </c>
      <c r="R31" s="117">
        <v>2183</v>
      </c>
    </row>
    <row r="32" spans="1:18" ht="26.25" customHeight="1">
      <c r="A32" s="80">
        <v>1</v>
      </c>
      <c r="B32" s="80">
        <v>1.4</v>
      </c>
      <c r="C32" s="80" t="s">
        <v>56</v>
      </c>
      <c r="D32" s="81" t="s">
        <v>67</v>
      </c>
      <c r="E32" s="81">
        <v>5</v>
      </c>
      <c r="F32" s="81" t="s">
        <v>54</v>
      </c>
      <c r="G32" s="81">
        <v>2</v>
      </c>
      <c r="H32" s="81">
        <v>2.5</v>
      </c>
      <c r="I32" s="81" t="s">
        <v>53</v>
      </c>
      <c r="J32" s="82" t="s">
        <v>55</v>
      </c>
      <c r="K32" s="81" t="s">
        <v>21</v>
      </c>
      <c r="L32" s="83"/>
      <c r="M32" s="84">
        <v>25</v>
      </c>
      <c r="N32" s="85" t="s">
        <v>82</v>
      </c>
      <c r="O32" s="29">
        <v>243</v>
      </c>
      <c r="P32" s="84">
        <v>1</v>
      </c>
      <c r="Q32" s="87">
        <v>12</v>
      </c>
      <c r="R32" s="117">
        <v>48028</v>
      </c>
    </row>
    <row r="33" spans="1:18" ht="26.25" customHeight="1">
      <c r="A33" s="80">
        <v>1</v>
      </c>
      <c r="B33" s="80">
        <v>1.4</v>
      </c>
      <c r="C33" s="80" t="s">
        <v>56</v>
      </c>
      <c r="D33" s="81" t="s">
        <v>67</v>
      </c>
      <c r="E33" s="81">
        <v>5</v>
      </c>
      <c r="F33" s="81" t="s">
        <v>54</v>
      </c>
      <c r="G33" s="81">
        <v>2</v>
      </c>
      <c r="H33" s="81">
        <v>2.5</v>
      </c>
      <c r="I33" s="81" t="s">
        <v>53</v>
      </c>
      <c r="J33" s="82" t="s">
        <v>55</v>
      </c>
      <c r="K33" s="81" t="s">
        <v>21</v>
      </c>
      <c r="L33" s="83"/>
      <c r="M33" s="84">
        <v>25</v>
      </c>
      <c r="N33" s="85" t="s">
        <v>82</v>
      </c>
      <c r="O33" s="29">
        <v>244</v>
      </c>
      <c r="P33" s="84">
        <v>1</v>
      </c>
      <c r="Q33" s="87">
        <v>12</v>
      </c>
      <c r="R33" s="117">
        <v>1590</v>
      </c>
    </row>
    <row r="34" spans="1:18" ht="26.25" customHeight="1">
      <c r="A34" s="80">
        <v>1</v>
      </c>
      <c r="B34" s="80">
        <v>1.4</v>
      </c>
      <c r="C34" s="80" t="s">
        <v>56</v>
      </c>
      <c r="D34" s="81" t="s">
        <v>67</v>
      </c>
      <c r="E34" s="81">
        <v>5</v>
      </c>
      <c r="F34" s="81" t="s">
        <v>54</v>
      </c>
      <c r="G34" s="81">
        <v>2</v>
      </c>
      <c r="H34" s="81">
        <v>2.5</v>
      </c>
      <c r="I34" s="81" t="s">
        <v>53</v>
      </c>
      <c r="J34" s="82" t="s">
        <v>55</v>
      </c>
      <c r="K34" s="81" t="s">
        <v>21</v>
      </c>
      <c r="L34" s="83"/>
      <c r="M34" s="84">
        <v>25</v>
      </c>
      <c r="N34" s="85" t="s">
        <v>82</v>
      </c>
      <c r="O34" s="29">
        <v>246</v>
      </c>
      <c r="P34" s="84">
        <v>1</v>
      </c>
      <c r="Q34" s="87">
        <v>12</v>
      </c>
      <c r="R34" s="117">
        <v>227156.37</v>
      </c>
    </row>
    <row r="35" spans="1:18" ht="26.25" customHeight="1">
      <c r="A35" s="80">
        <v>1</v>
      </c>
      <c r="B35" s="80">
        <v>1.4</v>
      </c>
      <c r="C35" s="80" t="s">
        <v>56</v>
      </c>
      <c r="D35" s="81" t="s">
        <v>67</v>
      </c>
      <c r="E35" s="81">
        <v>5</v>
      </c>
      <c r="F35" s="81" t="s">
        <v>54</v>
      </c>
      <c r="G35" s="81">
        <v>2</v>
      </c>
      <c r="H35" s="81">
        <v>2.5</v>
      </c>
      <c r="I35" s="81" t="s">
        <v>53</v>
      </c>
      <c r="J35" s="82" t="s">
        <v>55</v>
      </c>
      <c r="K35" s="81" t="s">
        <v>21</v>
      </c>
      <c r="L35" s="83"/>
      <c r="M35" s="84">
        <v>25</v>
      </c>
      <c r="N35" s="85" t="s">
        <v>82</v>
      </c>
      <c r="O35" s="29">
        <v>249</v>
      </c>
      <c r="P35" s="84">
        <v>1</v>
      </c>
      <c r="Q35" s="87">
        <v>12</v>
      </c>
      <c r="R35" s="117">
        <v>210973.55</v>
      </c>
    </row>
    <row r="36" spans="1:18" ht="26.25" customHeight="1">
      <c r="A36" s="80">
        <v>1</v>
      </c>
      <c r="B36" s="80">
        <v>1.4</v>
      </c>
      <c r="C36" s="80" t="s">
        <v>56</v>
      </c>
      <c r="D36" s="81" t="s">
        <v>67</v>
      </c>
      <c r="E36" s="81">
        <v>5</v>
      </c>
      <c r="F36" s="81" t="s">
        <v>54</v>
      </c>
      <c r="G36" s="81">
        <v>2</v>
      </c>
      <c r="H36" s="81">
        <v>2.5</v>
      </c>
      <c r="I36" s="81" t="s">
        <v>53</v>
      </c>
      <c r="J36" s="82" t="s">
        <v>55</v>
      </c>
      <c r="K36" s="81" t="s">
        <v>21</v>
      </c>
      <c r="L36" s="83"/>
      <c r="M36" s="84">
        <v>25</v>
      </c>
      <c r="N36" s="85" t="s">
        <v>82</v>
      </c>
      <c r="O36" s="29">
        <v>251</v>
      </c>
      <c r="P36" s="84">
        <v>1</v>
      </c>
      <c r="Q36" s="87">
        <v>12</v>
      </c>
      <c r="R36" s="117">
        <v>10440</v>
      </c>
    </row>
    <row r="37" spans="1:18" ht="26.25" customHeight="1">
      <c r="A37" s="80">
        <v>1</v>
      </c>
      <c r="B37" s="80">
        <v>1.4</v>
      </c>
      <c r="C37" s="80" t="s">
        <v>56</v>
      </c>
      <c r="D37" s="81" t="s">
        <v>67</v>
      </c>
      <c r="E37" s="81">
        <v>5</v>
      </c>
      <c r="F37" s="81" t="s">
        <v>54</v>
      </c>
      <c r="G37" s="81">
        <v>2</v>
      </c>
      <c r="H37" s="81">
        <v>2.5</v>
      </c>
      <c r="I37" s="81" t="s">
        <v>53</v>
      </c>
      <c r="J37" s="82" t="s">
        <v>55</v>
      </c>
      <c r="K37" s="81" t="s">
        <v>21</v>
      </c>
      <c r="L37" s="83"/>
      <c r="M37" s="84">
        <v>25</v>
      </c>
      <c r="N37" s="85" t="s">
        <v>82</v>
      </c>
      <c r="O37" s="29">
        <v>252</v>
      </c>
      <c r="P37" s="84">
        <v>1</v>
      </c>
      <c r="Q37" s="87">
        <v>12</v>
      </c>
      <c r="R37" s="117">
        <v>827</v>
      </c>
    </row>
    <row r="38" spans="1:18" ht="26.25" customHeight="1">
      <c r="A38" s="80">
        <v>1</v>
      </c>
      <c r="B38" s="80">
        <v>1.4</v>
      </c>
      <c r="C38" s="80" t="s">
        <v>56</v>
      </c>
      <c r="D38" s="81" t="s">
        <v>67</v>
      </c>
      <c r="E38" s="81">
        <v>5</v>
      </c>
      <c r="F38" s="81" t="s">
        <v>54</v>
      </c>
      <c r="G38" s="81">
        <v>2</v>
      </c>
      <c r="H38" s="81">
        <v>2.5</v>
      </c>
      <c r="I38" s="81" t="s">
        <v>53</v>
      </c>
      <c r="J38" s="82" t="s">
        <v>55</v>
      </c>
      <c r="K38" s="81" t="s">
        <v>21</v>
      </c>
      <c r="L38" s="83"/>
      <c r="M38" s="84">
        <v>25</v>
      </c>
      <c r="N38" s="85" t="s">
        <v>82</v>
      </c>
      <c r="O38" s="29">
        <v>253</v>
      </c>
      <c r="P38" s="84">
        <v>1</v>
      </c>
      <c r="Q38" s="87">
        <v>12</v>
      </c>
      <c r="R38" s="117">
        <v>1634</v>
      </c>
    </row>
    <row r="39" spans="1:18" ht="26.25" customHeight="1">
      <c r="A39" s="80">
        <v>1</v>
      </c>
      <c r="B39" s="80">
        <v>1.4</v>
      </c>
      <c r="C39" s="80" t="s">
        <v>56</v>
      </c>
      <c r="D39" s="81" t="s">
        <v>67</v>
      </c>
      <c r="E39" s="81">
        <v>5</v>
      </c>
      <c r="F39" s="81" t="s">
        <v>54</v>
      </c>
      <c r="G39" s="81">
        <v>2</v>
      </c>
      <c r="H39" s="81">
        <v>2.5</v>
      </c>
      <c r="I39" s="81" t="s">
        <v>53</v>
      </c>
      <c r="J39" s="82" t="s">
        <v>55</v>
      </c>
      <c r="K39" s="81" t="s">
        <v>21</v>
      </c>
      <c r="L39" s="83"/>
      <c r="M39" s="84">
        <v>25</v>
      </c>
      <c r="N39" s="85" t="s">
        <v>82</v>
      </c>
      <c r="O39" s="29">
        <v>261</v>
      </c>
      <c r="P39" s="84">
        <v>1</v>
      </c>
      <c r="Q39" s="87">
        <v>12</v>
      </c>
      <c r="R39" s="117">
        <v>872200</v>
      </c>
    </row>
    <row r="40" spans="1:18" ht="26.25" customHeight="1">
      <c r="A40" s="80">
        <v>1</v>
      </c>
      <c r="B40" s="80">
        <v>1.4</v>
      </c>
      <c r="C40" s="80" t="s">
        <v>56</v>
      </c>
      <c r="D40" s="81" t="s">
        <v>67</v>
      </c>
      <c r="E40" s="81">
        <v>5</v>
      </c>
      <c r="F40" s="81" t="s">
        <v>54</v>
      </c>
      <c r="G40" s="81">
        <v>2</v>
      </c>
      <c r="H40" s="81">
        <v>2.5</v>
      </c>
      <c r="I40" s="81" t="s">
        <v>53</v>
      </c>
      <c r="J40" s="82" t="s">
        <v>55</v>
      </c>
      <c r="K40" s="81" t="s">
        <v>21</v>
      </c>
      <c r="L40" s="83"/>
      <c r="M40" s="84">
        <v>25</v>
      </c>
      <c r="N40" s="85" t="s">
        <v>82</v>
      </c>
      <c r="O40" s="29">
        <v>271</v>
      </c>
      <c r="P40" s="84">
        <v>1</v>
      </c>
      <c r="Q40" s="87">
        <v>12</v>
      </c>
      <c r="R40" s="117">
        <v>48900.92</v>
      </c>
    </row>
    <row r="41" spans="1:18" ht="26.25" customHeight="1">
      <c r="A41" s="80">
        <v>1</v>
      </c>
      <c r="B41" s="80">
        <v>1.4</v>
      </c>
      <c r="C41" s="80" t="s">
        <v>56</v>
      </c>
      <c r="D41" s="81" t="s">
        <v>67</v>
      </c>
      <c r="E41" s="81">
        <v>5</v>
      </c>
      <c r="F41" s="81" t="s">
        <v>54</v>
      </c>
      <c r="G41" s="81">
        <v>2</v>
      </c>
      <c r="H41" s="81">
        <v>2.5</v>
      </c>
      <c r="I41" s="81" t="s">
        <v>53</v>
      </c>
      <c r="J41" s="82" t="s">
        <v>55</v>
      </c>
      <c r="K41" s="81" t="s">
        <v>21</v>
      </c>
      <c r="L41" s="83"/>
      <c r="M41" s="84">
        <v>25</v>
      </c>
      <c r="N41" s="85" t="s">
        <v>82</v>
      </c>
      <c r="O41" s="29">
        <v>273</v>
      </c>
      <c r="P41" s="84">
        <v>1</v>
      </c>
      <c r="Q41" s="87">
        <v>12</v>
      </c>
      <c r="R41" s="117">
        <v>5662</v>
      </c>
    </row>
    <row r="42" spans="1:18" ht="26.25" customHeight="1">
      <c r="A42" s="80">
        <v>1</v>
      </c>
      <c r="B42" s="80">
        <v>1.4</v>
      </c>
      <c r="C42" s="80" t="s">
        <v>56</v>
      </c>
      <c r="D42" s="81" t="s">
        <v>67</v>
      </c>
      <c r="E42" s="81">
        <v>5</v>
      </c>
      <c r="F42" s="81" t="s">
        <v>54</v>
      </c>
      <c r="G42" s="81">
        <v>2</v>
      </c>
      <c r="H42" s="81">
        <v>2.5</v>
      </c>
      <c r="I42" s="81" t="s">
        <v>53</v>
      </c>
      <c r="J42" s="82" t="s">
        <v>55</v>
      </c>
      <c r="K42" s="81" t="s">
        <v>21</v>
      </c>
      <c r="L42" s="83"/>
      <c r="M42" s="84">
        <v>25</v>
      </c>
      <c r="N42" s="85" t="s">
        <v>82</v>
      </c>
      <c r="O42" s="29">
        <v>291</v>
      </c>
      <c r="P42" s="84">
        <v>1</v>
      </c>
      <c r="Q42" s="87">
        <v>12</v>
      </c>
      <c r="R42" s="117">
        <v>357728.64</v>
      </c>
    </row>
    <row r="43" spans="1:18" ht="26.25" customHeight="1">
      <c r="A43" s="80">
        <v>1</v>
      </c>
      <c r="B43" s="80">
        <v>1.4</v>
      </c>
      <c r="C43" s="80" t="s">
        <v>56</v>
      </c>
      <c r="D43" s="81" t="s">
        <v>67</v>
      </c>
      <c r="E43" s="81">
        <v>5</v>
      </c>
      <c r="F43" s="81" t="s">
        <v>54</v>
      </c>
      <c r="G43" s="81">
        <v>2</v>
      </c>
      <c r="H43" s="81">
        <v>2.5</v>
      </c>
      <c r="I43" s="81" t="s">
        <v>53</v>
      </c>
      <c r="J43" s="82" t="s">
        <v>55</v>
      </c>
      <c r="K43" s="81" t="s">
        <v>21</v>
      </c>
      <c r="L43" s="83"/>
      <c r="M43" s="84">
        <v>25</v>
      </c>
      <c r="N43" s="85" t="s">
        <v>82</v>
      </c>
      <c r="O43" s="29">
        <v>292</v>
      </c>
      <c r="P43" s="84">
        <v>1</v>
      </c>
      <c r="Q43" s="87">
        <v>12</v>
      </c>
      <c r="R43" s="117">
        <v>16493</v>
      </c>
    </row>
    <row r="44" spans="1:18" ht="26.25" customHeight="1">
      <c r="A44" s="80">
        <v>1</v>
      </c>
      <c r="B44" s="80">
        <v>1.4</v>
      </c>
      <c r="C44" s="80" t="s">
        <v>56</v>
      </c>
      <c r="D44" s="81" t="s">
        <v>67</v>
      </c>
      <c r="E44" s="81">
        <v>5</v>
      </c>
      <c r="F44" s="81" t="s">
        <v>54</v>
      </c>
      <c r="G44" s="81">
        <v>2</v>
      </c>
      <c r="H44" s="81">
        <v>2.5</v>
      </c>
      <c r="I44" s="81" t="s">
        <v>53</v>
      </c>
      <c r="J44" s="82" t="s">
        <v>55</v>
      </c>
      <c r="K44" s="81" t="s">
        <v>21</v>
      </c>
      <c r="L44" s="83"/>
      <c r="M44" s="84">
        <v>25</v>
      </c>
      <c r="N44" s="85" t="s">
        <v>82</v>
      </c>
      <c r="O44" s="29">
        <v>293</v>
      </c>
      <c r="P44" s="84">
        <v>1</v>
      </c>
      <c r="Q44" s="87">
        <v>12</v>
      </c>
      <c r="R44" s="117">
        <v>19563</v>
      </c>
    </row>
    <row r="45" spans="1:18" ht="26.25" customHeight="1">
      <c r="A45" s="80">
        <v>1</v>
      </c>
      <c r="B45" s="80">
        <v>1.4</v>
      </c>
      <c r="C45" s="80" t="s">
        <v>56</v>
      </c>
      <c r="D45" s="81" t="s">
        <v>67</v>
      </c>
      <c r="E45" s="81">
        <v>5</v>
      </c>
      <c r="F45" s="81" t="s">
        <v>54</v>
      </c>
      <c r="G45" s="81">
        <v>2</v>
      </c>
      <c r="H45" s="81">
        <v>2.5</v>
      </c>
      <c r="I45" s="81" t="s">
        <v>53</v>
      </c>
      <c r="J45" s="82" t="s">
        <v>55</v>
      </c>
      <c r="K45" s="81" t="s">
        <v>21</v>
      </c>
      <c r="L45" s="83"/>
      <c r="M45" s="84">
        <v>25</v>
      </c>
      <c r="N45" s="85" t="s">
        <v>82</v>
      </c>
      <c r="O45" s="29">
        <v>294</v>
      </c>
      <c r="P45" s="84">
        <v>1</v>
      </c>
      <c r="Q45" s="87">
        <v>12</v>
      </c>
      <c r="R45" s="117">
        <v>52565.95</v>
      </c>
    </row>
    <row r="46" spans="1:18" ht="26.25" customHeight="1">
      <c r="A46" s="80">
        <v>1</v>
      </c>
      <c r="B46" s="80">
        <v>1.4</v>
      </c>
      <c r="C46" s="80" t="s">
        <v>56</v>
      </c>
      <c r="D46" s="81" t="s">
        <v>67</v>
      </c>
      <c r="E46" s="81">
        <v>5</v>
      </c>
      <c r="F46" s="81" t="s">
        <v>54</v>
      </c>
      <c r="G46" s="81">
        <v>2</v>
      </c>
      <c r="H46" s="81">
        <v>2.5</v>
      </c>
      <c r="I46" s="81" t="s">
        <v>53</v>
      </c>
      <c r="J46" s="82" t="s">
        <v>55</v>
      </c>
      <c r="K46" s="81" t="s">
        <v>21</v>
      </c>
      <c r="L46" s="83"/>
      <c r="M46" s="84">
        <v>25</v>
      </c>
      <c r="N46" s="85" t="s">
        <v>82</v>
      </c>
      <c r="O46" s="29">
        <v>296</v>
      </c>
      <c r="P46" s="84">
        <v>1</v>
      </c>
      <c r="Q46" s="87">
        <v>12</v>
      </c>
      <c r="R46" s="117">
        <v>79182</v>
      </c>
    </row>
    <row r="47" spans="1:18" ht="26.25" customHeight="1">
      <c r="A47" s="80">
        <v>1</v>
      </c>
      <c r="B47" s="80">
        <v>1.4</v>
      </c>
      <c r="C47" s="80" t="s">
        <v>56</v>
      </c>
      <c r="D47" s="81" t="s">
        <v>67</v>
      </c>
      <c r="E47" s="81">
        <v>5</v>
      </c>
      <c r="F47" s="81" t="s">
        <v>54</v>
      </c>
      <c r="G47" s="81">
        <v>2</v>
      </c>
      <c r="H47" s="81">
        <v>2.5</v>
      </c>
      <c r="I47" s="81" t="s">
        <v>53</v>
      </c>
      <c r="J47" s="82" t="s">
        <v>55</v>
      </c>
      <c r="K47" s="81" t="s">
        <v>21</v>
      </c>
      <c r="L47" s="83"/>
      <c r="M47" s="84">
        <v>25</v>
      </c>
      <c r="N47" s="85" t="s">
        <v>82</v>
      </c>
      <c r="O47" s="29">
        <v>299</v>
      </c>
      <c r="P47" s="84">
        <v>1</v>
      </c>
      <c r="Q47" s="87">
        <v>12</v>
      </c>
      <c r="R47" s="117">
        <v>676</v>
      </c>
    </row>
    <row r="48" spans="1:18" ht="26.25" customHeight="1">
      <c r="A48" s="80">
        <v>1</v>
      </c>
      <c r="B48" s="80">
        <v>1.4</v>
      </c>
      <c r="C48" s="80" t="s">
        <v>56</v>
      </c>
      <c r="D48" s="81" t="s">
        <v>67</v>
      </c>
      <c r="E48" s="81">
        <v>5</v>
      </c>
      <c r="F48" s="81" t="s">
        <v>54</v>
      </c>
      <c r="G48" s="81">
        <v>2</v>
      </c>
      <c r="H48" s="81">
        <v>2.5</v>
      </c>
      <c r="I48" s="81" t="s">
        <v>53</v>
      </c>
      <c r="J48" s="82" t="s">
        <v>55</v>
      </c>
      <c r="K48" s="81" t="s">
        <v>21</v>
      </c>
      <c r="L48" s="83"/>
      <c r="M48" s="84">
        <v>25</v>
      </c>
      <c r="N48" s="85" t="s">
        <v>82</v>
      </c>
      <c r="O48" s="29">
        <v>311</v>
      </c>
      <c r="P48" s="84">
        <v>1</v>
      </c>
      <c r="Q48" s="87">
        <v>12</v>
      </c>
      <c r="R48" s="117">
        <v>3195466</v>
      </c>
    </row>
    <row r="49" spans="1:18" ht="26.25" customHeight="1">
      <c r="A49" s="80">
        <v>1</v>
      </c>
      <c r="B49" s="80">
        <v>1.4</v>
      </c>
      <c r="C49" s="80" t="s">
        <v>56</v>
      </c>
      <c r="D49" s="81" t="s">
        <v>67</v>
      </c>
      <c r="E49" s="81">
        <v>5</v>
      </c>
      <c r="F49" s="81" t="s">
        <v>54</v>
      </c>
      <c r="G49" s="81">
        <v>2</v>
      </c>
      <c r="H49" s="81">
        <v>2.5</v>
      </c>
      <c r="I49" s="81" t="s">
        <v>53</v>
      </c>
      <c r="J49" s="82" t="s">
        <v>55</v>
      </c>
      <c r="K49" s="81" t="s">
        <v>21</v>
      </c>
      <c r="L49" s="83"/>
      <c r="M49" s="84">
        <v>25</v>
      </c>
      <c r="N49" s="85" t="s">
        <v>82</v>
      </c>
      <c r="O49" s="29">
        <v>313</v>
      </c>
      <c r="P49" s="84">
        <v>1</v>
      </c>
      <c r="Q49" s="87">
        <v>12</v>
      </c>
      <c r="R49" s="117">
        <v>78324</v>
      </c>
    </row>
    <row r="50" spans="1:18" ht="26.25" customHeight="1">
      <c r="A50" s="80">
        <v>1</v>
      </c>
      <c r="B50" s="80">
        <v>1.4</v>
      </c>
      <c r="C50" s="80" t="s">
        <v>56</v>
      </c>
      <c r="D50" s="81" t="s">
        <v>67</v>
      </c>
      <c r="E50" s="81">
        <v>5</v>
      </c>
      <c r="F50" s="81" t="s">
        <v>54</v>
      </c>
      <c r="G50" s="81">
        <v>2</v>
      </c>
      <c r="H50" s="81">
        <v>2.5</v>
      </c>
      <c r="I50" s="81" t="s">
        <v>53</v>
      </c>
      <c r="J50" s="82" t="s">
        <v>55</v>
      </c>
      <c r="K50" s="81" t="s">
        <v>21</v>
      </c>
      <c r="L50" s="83"/>
      <c r="M50" s="84">
        <v>25</v>
      </c>
      <c r="N50" s="85" t="s">
        <v>82</v>
      </c>
      <c r="O50" s="29">
        <v>314</v>
      </c>
      <c r="P50" s="84">
        <v>1</v>
      </c>
      <c r="Q50" s="87">
        <v>12</v>
      </c>
      <c r="R50" s="117">
        <v>1051772</v>
      </c>
    </row>
    <row r="51" spans="1:18" ht="26.25" customHeight="1">
      <c r="A51" s="80">
        <v>1</v>
      </c>
      <c r="B51" s="80">
        <v>1.4</v>
      </c>
      <c r="C51" s="80" t="s">
        <v>56</v>
      </c>
      <c r="D51" s="81" t="s">
        <v>67</v>
      </c>
      <c r="E51" s="81">
        <v>5</v>
      </c>
      <c r="F51" s="81" t="s">
        <v>54</v>
      </c>
      <c r="G51" s="81">
        <v>2</v>
      </c>
      <c r="H51" s="81">
        <v>2.5</v>
      </c>
      <c r="I51" s="81" t="s">
        <v>53</v>
      </c>
      <c r="J51" s="82" t="s">
        <v>55</v>
      </c>
      <c r="K51" s="81" t="s">
        <v>21</v>
      </c>
      <c r="L51" s="83"/>
      <c r="M51" s="84">
        <v>25</v>
      </c>
      <c r="N51" s="85" t="s">
        <v>82</v>
      </c>
      <c r="O51" s="29">
        <v>318</v>
      </c>
      <c r="P51" s="84">
        <v>1</v>
      </c>
      <c r="Q51" s="87">
        <v>12</v>
      </c>
      <c r="R51" s="117">
        <v>14454</v>
      </c>
    </row>
    <row r="52" spans="1:18" ht="26.25" customHeight="1">
      <c r="A52" s="80">
        <v>1</v>
      </c>
      <c r="B52" s="80">
        <v>1.4</v>
      </c>
      <c r="C52" s="80" t="s">
        <v>56</v>
      </c>
      <c r="D52" s="81" t="s">
        <v>67</v>
      </c>
      <c r="E52" s="81">
        <v>5</v>
      </c>
      <c r="F52" s="81" t="s">
        <v>54</v>
      </c>
      <c r="G52" s="81">
        <v>2</v>
      </c>
      <c r="H52" s="81">
        <v>2.5</v>
      </c>
      <c r="I52" s="81" t="s">
        <v>53</v>
      </c>
      <c r="J52" s="82" t="s">
        <v>55</v>
      </c>
      <c r="K52" s="81" t="s">
        <v>21</v>
      </c>
      <c r="L52" s="83"/>
      <c r="M52" s="84">
        <v>25</v>
      </c>
      <c r="N52" s="85" t="s">
        <v>82</v>
      </c>
      <c r="O52" s="29">
        <v>322</v>
      </c>
      <c r="P52" s="84">
        <v>1</v>
      </c>
      <c r="Q52" s="87">
        <v>12</v>
      </c>
      <c r="R52" s="117">
        <v>679330</v>
      </c>
    </row>
    <row r="53" spans="1:18" ht="26.25" customHeight="1">
      <c r="A53" s="80">
        <v>1</v>
      </c>
      <c r="B53" s="80">
        <v>1.4</v>
      </c>
      <c r="C53" s="80" t="s">
        <v>56</v>
      </c>
      <c r="D53" s="81" t="s">
        <v>67</v>
      </c>
      <c r="E53" s="81">
        <v>5</v>
      </c>
      <c r="F53" s="81" t="s">
        <v>54</v>
      </c>
      <c r="G53" s="81">
        <v>2</v>
      </c>
      <c r="H53" s="81">
        <v>2.5</v>
      </c>
      <c r="I53" s="81" t="s">
        <v>53</v>
      </c>
      <c r="J53" s="82" t="s">
        <v>55</v>
      </c>
      <c r="K53" s="81" t="s">
        <v>21</v>
      </c>
      <c r="L53" s="83"/>
      <c r="M53" s="84">
        <v>25</v>
      </c>
      <c r="N53" s="85" t="s">
        <v>82</v>
      </c>
      <c r="O53" s="29">
        <v>323</v>
      </c>
      <c r="P53" s="84">
        <v>1</v>
      </c>
      <c r="Q53" s="87">
        <v>12</v>
      </c>
      <c r="R53" s="117">
        <v>976836</v>
      </c>
    </row>
    <row r="54" spans="1:18" ht="26.25" customHeight="1">
      <c r="A54" s="80">
        <v>1</v>
      </c>
      <c r="B54" s="80">
        <v>1.4</v>
      </c>
      <c r="C54" s="80" t="s">
        <v>56</v>
      </c>
      <c r="D54" s="81" t="s">
        <v>67</v>
      </c>
      <c r="E54" s="81">
        <v>5</v>
      </c>
      <c r="F54" s="81" t="s">
        <v>54</v>
      </c>
      <c r="G54" s="81">
        <v>2</v>
      </c>
      <c r="H54" s="81">
        <v>2.5</v>
      </c>
      <c r="I54" s="81" t="s">
        <v>53</v>
      </c>
      <c r="J54" s="82" t="s">
        <v>55</v>
      </c>
      <c r="K54" s="81" t="s">
        <v>21</v>
      </c>
      <c r="L54" s="83"/>
      <c r="M54" s="84">
        <v>25</v>
      </c>
      <c r="N54" s="85" t="s">
        <v>82</v>
      </c>
      <c r="O54" s="29">
        <v>325</v>
      </c>
      <c r="P54" s="84">
        <v>1</v>
      </c>
      <c r="Q54" s="87">
        <v>12</v>
      </c>
      <c r="R54" s="117">
        <v>62091.839999999997</v>
      </c>
    </row>
    <row r="55" spans="1:18" ht="26.25" customHeight="1">
      <c r="A55" s="80">
        <v>1</v>
      </c>
      <c r="B55" s="80">
        <v>1.4</v>
      </c>
      <c r="C55" s="80" t="s">
        <v>56</v>
      </c>
      <c r="D55" s="81" t="s">
        <v>67</v>
      </c>
      <c r="E55" s="81">
        <v>5</v>
      </c>
      <c r="F55" s="81" t="s">
        <v>54</v>
      </c>
      <c r="G55" s="81">
        <v>2</v>
      </c>
      <c r="H55" s="81">
        <v>2.5</v>
      </c>
      <c r="I55" s="81" t="s">
        <v>53</v>
      </c>
      <c r="J55" s="82" t="s">
        <v>55</v>
      </c>
      <c r="K55" s="81" t="s">
        <v>21</v>
      </c>
      <c r="L55" s="83"/>
      <c r="M55" s="84">
        <v>25</v>
      </c>
      <c r="N55" s="85" t="s">
        <v>82</v>
      </c>
      <c r="O55" s="29">
        <v>333</v>
      </c>
      <c r="P55" s="84">
        <v>1</v>
      </c>
      <c r="Q55" s="87">
        <v>12</v>
      </c>
      <c r="R55" s="117">
        <v>835719</v>
      </c>
    </row>
    <row r="56" spans="1:18" ht="26.25" customHeight="1">
      <c r="A56" s="80">
        <v>1</v>
      </c>
      <c r="B56" s="80">
        <v>1.4</v>
      </c>
      <c r="C56" s="80" t="s">
        <v>56</v>
      </c>
      <c r="D56" s="81" t="s">
        <v>67</v>
      </c>
      <c r="E56" s="81">
        <v>5</v>
      </c>
      <c r="F56" s="81" t="s">
        <v>54</v>
      </c>
      <c r="G56" s="81">
        <v>2</v>
      </c>
      <c r="H56" s="81">
        <v>2.5</v>
      </c>
      <c r="I56" s="81" t="s">
        <v>53</v>
      </c>
      <c r="J56" s="82" t="s">
        <v>55</v>
      </c>
      <c r="K56" s="81" t="s">
        <v>21</v>
      </c>
      <c r="L56" s="83"/>
      <c r="M56" s="84">
        <v>25</v>
      </c>
      <c r="N56" s="85" t="s">
        <v>82</v>
      </c>
      <c r="O56" s="29">
        <v>336</v>
      </c>
      <c r="P56" s="84">
        <v>1</v>
      </c>
      <c r="Q56" s="87">
        <v>12</v>
      </c>
      <c r="R56" s="117">
        <v>35670</v>
      </c>
    </row>
    <row r="57" spans="1:18" ht="26.25" customHeight="1">
      <c r="A57" s="80">
        <v>1</v>
      </c>
      <c r="B57" s="80">
        <v>1.4</v>
      </c>
      <c r="C57" s="80" t="s">
        <v>56</v>
      </c>
      <c r="D57" s="81" t="s">
        <v>67</v>
      </c>
      <c r="E57" s="81">
        <v>5</v>
      </c>
      <c r="F57" s="81" t="s">
        <v>54</v>
      </c>
      <c r="G57" s="81">
        <v>2</v>
      </c>
      <c r="H57" s="81">
        <v>2.5</v>
      </c>
      <c r="I57" s="81" t="s">
        <v>53</v>
      </c>
      <c r="J57" s="82" t="s">
        <v>55</v>
      </c>
      <c r="K57" s="81" t="s">
        <v>21</v>
      </c>
      <c r="L57" s="83"/>
      <c r="M57" s="84">
        <v>25</v>
      </c>
      <c r="N57" s="85" t="s">
        <v>82</v>
      </c>
      <c r="O57" s="29">
        <v>338</v>
      </c>
      <c r="P57" s="84">
        <v>1</v>
      </c>
      <c r="Q57" s="87">
        <v>12</v>
      </c>
      <c r="R57" s="117">
        <v>1682500</v>
      </c>
    </row>
    <row r="58" spans="1:18" ht="26.25" customHeight="1">
      <c r="A58" s="80">
        <v>1</v>
      </c>
      <c r="B58" s="80">
        <v>1.4</v>
      </c>
      <c r="C58" s="80" t="s">
        <v>56</v>
      </c>
      <c r="D58" s="81" t="s">
        <v>67</v>
      </c>
      <c r="E58" s="81">
        <v>5</v>
      </c>
      <c r="F58" s="81" t="s">
        <v>54</v>
      </c>
      <c r="G58" s="81">
        <v>2</v>
      </c>
      <c r="H58" s="81">
        <v>2.5</v>
      </c>
      <c r="I58" s="81" t="s">
        <v>53</v>
      </c>
      <c r="J58" s="82" t="s">
        <v>55</v>
      </c>
      <c r="K58" s="81" t="s">
        <v>21</v>
      </c>
      <c r="L58" s="83"/>
      <c r="M58" s="84">
        <v>25</v>
      </c>
      <c r="N58" s="85" t="s">
        <v>82</v>
      </c>
      <c r="O58" s="29">
        <v>345</v>
      </c>
      <c r="P58" s="84">
        <v>1</v>
      </c>
      <c r="Q58" s="87">
        <v>12</v>
      </c>
      <c r="R58" s="117">
        <v>2496735</v>
      </c>
    </row>
    <row r="59" spans="1:18" ht="26.25" customHeight="1">
      <c r="A59" s="80">
        <v>1</v>
      </c>
      <c r="B59" s="80">
        <v>1.4</v>
      </c>
      <c r="C59" s="80" t="s">
        <v>56</v>
      </c>
      <c r="D59" s="81" t="s">
        <v>67</v>
      </c>
      <c r="E59" s="81">
        <v>5</v>
      </c>
      <c r="F59" s="81" t="s">
        <v>54</v>
      </c>
      <c r="G59" s="81">
        <v>2</v>
      </c>
      <c r="H59" s="81">
        <v>2.5</v>
      </c>
      <c r="I59" s="81" t="s">
        <v>53</v>
      </c>
      <c r="J59" s="82" t="s">
        <v>55</v>
      </c>
      <c r="K59" s="81" t="s">
        <v>21</v>
      </c>
      <c r="L59" s="83"/>
      <c r="M59" s="84">
        <v>25</v>
      </c>
      <c r="N59" s="85" t="s">
        <v>82</v>
      </c>
      <c r="O59" s="29">
        <v>347</v>
      </c>
      <c r="P59" s="84">
        <v>1</v>
      </c>
      <c r="Q59" s="87">
        <v>12</v>
      </c>
      <c r="R59" s="117">
        <v>4617</v>
      </c>
    </row>
    <row r="60" spans="1:18" ht="26.25" customHeight="1">
      <c r="A60" s="80">
        <v>1</v>
      </c>
      <c r="B60" s="80">
        <v>1.4</v>
      </c>
      <c r="C60" s="80" t="s">
        <v>56</v>
      </c>
      <c r="D60" s="81" t="s">
        <v>67</v>
      </c>
      <c r="E60" s="81">
        <v>5</v>
      </c>
      <c r="F60" s="81" t="s">
        <v>54</v>
      </c>
      <c r="G60" s="81">
        <v>2</v>
      </c>
      <c r="H60" s="81">
        <v>2.5</v>
      </c>
      <c r="I60" s="81" t="s">
        <v>53</v>
      </c>
      <c r="J60" s="82" t="s">
        <v>55</v>
      </c>
      <c r="K60" s="81" t="s">
        <v>21</v>
      </c>
      <c r="L60" s="83"/>
      <c r="M60" s="84">
        <v>25</v>
      </c>
      <c r="N60" s="85" t="s">
        <v>82</v>
      </c>
      <c r="O60" s="29">
        <v>349</v>
      </c>
      <c r="P60" s="84">
        <v>1</v>
      </c>
      <c r="Q60" s="87">
        <v>12</v>
      </c>
      <c r="R60" s="117">
        <v>58124</v>
      </c>
    </row>
    <row r="61" spans="1:18" ht="26.25" customHeight="1">
      <c r="A61" s="80">
        <v>1</v>
      </c>
      <c r="B61" s="80">
        <v>1.4</v>
      </c>
      <c r="C61" s="80" t="s">
        <v>56</v>
      </c>
      <c r="D61" s="81" t="s">
        <v>67</v>
      </c>
      <c r="E61" s="81">
        <v>5</v>
      </c>
      <c r="F61" s="81" t="s">
        <v>54</v>
      </c>
      <c r="G61" s="81">
        <v>2</v>
      </c>
      <c r="H61" s="81">
        <v>2.5</v>
      </c>
      <c r="I61" s="81" t="s">
        <v>53</v>
      </c>
      <c r="J61" s="82" t="s">
        <v>55</v>
      </c>
      <c r="K61" s="81" t="s">
        <v>21</v>
      </c>
      <c r="L61" s="83"/>
      <c r="M61" s="84">
        <v>25</v>
      </c>
      <c r="N61" s="85" t="s">
        <v>82</v>
      </c>
      <c r="O61" s="29">
        <v>351</v>
      </c>
      <c r="P61" s="84">
        <v>1</v>
      </c>
      <c r="Q61" s="87">
        <v>12</v>
      </c>
      <c r="R61" s="117">
        <v>38566</v>
      </c>
    </row>
    <row r="62" spans="1:18" ht="26.25" customHeight="1">
      <c r="A62" s="80">
        <v>1</v>
      </c>
      <c r="B62" s="80">
        <v>1.4</v>
      </c>
      <c r="C62" s="80" t="s">
        <v>56</v>
      </c>
      <c r="D62" s="81" t="s">
        <v>67</v>
      </c>
      <c r="E62" s="81">
        <v>5</v>
      </c>
      <c r="F62" s="81" t="s">
        <v>54</v>
      </c>
      <c r="G62" s="81">
        <v>2</v>
      </c>
      <c r="H62" s="81">
        <v>2.5</v>
      </c>
      <c r="I62" s="81" t="s">
        <v>53</v>
      </c>
      <c r="J62" s="82" t="s">
        <v>55</v>
      </c>
      <c r="K62" s="81" t="s">
        <v>21</v>
      </c>
      <c r="L62" s="83"/>
      <c r="M62" s="84">
        <v>25</v>
      </c>
      <c r="N62" s="85" t="s">
        <v>82</v>
      </c>
      <c r="O62" s="29">
        <v>352</v>
      </c>
      <c r="P62" s="84">
        <v>1</v>
      </c>
      <c r="Q62" s="87">
        <v>12</v>
      </c>
      <c r="R62" s="117">
        <v>179916</v>
      </c>
    </row>
    <row r="63" spans="1:18" ht="26.25" customHeight="1">
      <c r="A63" s="80">
        <v>1</v>
      </c>
      <c r="B63" s="80">
        <v>1.4</v>
      </c>
      <c r="C63" s="80" t="s">
        <v>56</v>
      </c>
      <c r="D63" s="81" t="s">
        <v>67</v>
      </c>
      <c r="E63" s="81">
        <v>5</v>
      </c>
      <c r="F63" s="81" t="s">
        <v>54</v>
      </c>
      <c r="G63" s="81">
        <v>2</v>
      </c>
      <c r="H63" s="81">
        <v>2.5</v>
      </c>
      <c r="I63" s="81" t="s">
        <v>53</v>
      </c>
      <c r="J63" s="82" t="s">
        <v>55</v>
      </c>
      <c r="K63" s="81" t="s">
        <v>21</v>
      </c>
      <c r="L63" s="83"/>
      <c r="M63" s="84">
        <v>25</v>
      </c>
      <c r="N63" s="85" t="s">
        <v>82</v>
      </c>
      <c r="O63" s="29">
        <v>353</v>
      </c>
      <c r="P63" s="84">
        <v>1</v>
      </c>
      <c r="Q63" s="87">
        <v>12</v>
      </c>
      <c r="R63" s="117">
        <v>4176</v>
      </c>
    </row>
    <row r="64" spans="1:18" ht="26.25" customHeight="1">
      <c r="A64" s="80">
        <v>1</v>
      </c>
      <c r="B64" s="80">
        <v>1.4</v>
      </c>
      <c r="C64" s="80" t="s">
        <v>56</v>
      </c>
      <c r="D64" s="81" t="s">
        <v>67</v>
      </c>
      <c r="E64" s="81">
        <v>5</v>
      </c>
      <c r="F64" s="81" t="s">
        <v>54</v>
      </c>
      <c r="G64" s="81">
        <v>2</v>
      </c>
      <c r="H64" s="81">
        <v>2.5</v>
      </c>
      <c r="I64" s="81" t="s">
        <v>53</v>
      </c>
      <c r="J64" s="82" t="s">
        <v>55</v>
      </c>
      <c r="K64" s="81" t="s">
        <v>21</v>
      </c>
      <c r="L64" s="83"/>
      <c r="M64" s="84">
        <v>25</v>
      </c>
      <c r="N64" s="85" t="s">
        <v>82</v>
      </c>
      <c r="O64" s="29">
        <v>355</v>
      </c>
      <c r="P64" s="84">
        <v>1</v>
      </c>
      <c r="Q64" s="87">
        <v>12</v>
      </c>
      <c r="R64" s="117">
        <v>23147</v>
      </c>
    </row>
    <row r="65" spans="1:18" ht="26.25" customHeight="1">
      <c r="A65" s="80">
        <v>1</v>
      </c>
      <c r="B65" s="80">
        <v>1.4</v>
      </c>
      <c r="C65" s="80" t="s">
        <v>56</v>
      </c>
      <c r="D65" s="81" t="s">
        <v>67</v>
      </c>
      <c r="E65" s="81">
        <v>5</v>
      </c>
      <c r="F65" s="81" t="s">
        <v>54</v>
      </c>
      <c r="G65" s="81">
        <v>2</v>
      </c>
      <c r="H65" s="81">
        <v>2.5</v>
      </c>
      <c r="I65" s="81" t="s">
        <v>53</v>
      </c>
      <c r="J65" s="82" t="s">
        <v>55</v>
      </c>
      <c r="K65" s="81" t="s">
        <v>21</v>
      </c>
      <c r="L65" s="83"/>
      <c r="M65" s="84">
        <v>25</v>
      </c>
      <c r="N65" s="85" t="s">
        <v>82</v>
      </c>
      <c r="O65" s="29">
        <v>357</v>
      </c>
      <c r="P65" s="84">
        <v>1</v>
      </c>
      <c r="Q65" s="87">
        <v>12</v>
      </c>
      <c r="R65" s="117">
        <v>2227</v>
      </c>
    </row>
    <row r="66" spans="1:18" ht="26.25" customHeight="1">
      <c r="A66" s="80">
        <v>1</v>
      </c>
      <c r="B66" s="80">
        <v>1.4</v>
      </c>
      <c r="C66" s="80" t="s">
        <v>56</v>
      </c>
      <c r="D66" s="81" t="s">
        <v>67</v>
      </c>
      <c r="E66" s="81">
        <v>5</v>
      </c>
      <c r="F66" s="81" t="s">
        <v>54</v>
      </c>
      <c r="G66" s="81">
        <v>2</v>
      </c>
      <c r="H66" s="81">
        <v>2.5</v>
      </c>
      <c r="I66" s="81" t="s">
        <v>53</v>
      </c>
      <c r="J66" s="82" t="s">
        <v>55</v>
      </c>
      <c r="K66" s="81" t="s">
        <v>21</v>
      </c>
      <c r="L66" s="83"/>
      <c r="M66" s="84">
        <v>25</v>
      </c>
      <c r="N66" s="85" t="s">
        <v>82</v>
      </c>
      <c r="O66" s="29">
        <v>358</v>
      </c>
      <c r="P66" s="84">
        <v>1</v>
      </c>
      <c r="Q66" s="87">
        <v>12</v>
      </c>
      <c r="R66" s="117">
        <v>476208</v>
      </c>
    </row>
    <row r="67" spans="1:18" ht="26.25" customHeight="1">
      <c r="A67" s="80">
        <v>1</v>
      </c>
      <c r="B67" s="80">
        <v>1.4</v>
      </c>
      <c r="C67" s="80" t="s">
        <v>56</v>
      </c>
      <c r="D67" s="81" t="s">
        <v>67</v>
      </c>
      <c r="E67" s="81">
        <v>5</v>
      </c>
      <c r="F67" s="81" t="s">
        <v>54</v>
      </c>
      <c r="G67" s="81">
        <v>2</v>
      </c>
      <c r="H67" s="81">
        <v>2.5</v>
      </c>
      <c r="I67" s="81" t="s">
        <v>53</v>
      </c>
      <c r="J67" s="82" t="s">
        <v>55</v>
      </c>
      <c r="K67" s="81" t="s">
        <v>21</v>
      </c>
      <c r="L67" s="83"/>
      <c r="M67" s="84">
        <v>25</v>
      </c>
      <c r="N67" s="85" t="s">
        <v>82</v>
      </c>
      <c r="O67" s="30">
        <v>361</v>
      </c>
      <c r="P67" s="84">
        <v>1</v>
      </c>
      <c r="Q67" s="87">
        <v>12</v>
      </c>
      <c r="R67" s="117">
        <v>495590.36</v>
      </c>
    </row>
    <row r="68" spans="1:18" ht="26.25" customHeight="1">
      <c r="A68" s="80">
        <v>1</v>
      </c>
      <c r="B68" s="80">
        <v>1.4</v>
      </c>
      <c r="C68" s="80" t="s">
        <v>56</v>
      </c>
      <c r="D68" s="81" t="s">
        <v>67</v>
      </c>
      <c r="E68" s="81">
        <v>5</v>
      </c>
      <c r="F68" s="81" t="s">
        <v>54</v>
      </c>
      <c r="G68" s="81">
        <v>2</v>
      </c>
      <c r="H68" s="81">
        <v>2.5</v>
      </c>
      <c r="I68" s="81" t="s">
        <v>53</v>
      </c>
      <c r="J68" s="82" t="s">
        <v>55</v>
      </c>
      <c r="K68" s="81" t="s">
        <v>21</v>
      </c>
      <c r="L68" s="83"/>
      <c r="M68" s="84">
        <v>25</v>
      </c>
      <c r="N68" s="85" t="s">
        <v>82</v>
      </c>
      <c r="O68" s="29">
        <v>375</v>
      </c>
      <c r="P68" s="84">
        <v>1</v>
      </c>
      <c r="Q68" s="87">
        <v>12</v>
      </c>
      <c r="R68" s="118">
        <v>115453</v>
      </c>
    </row>
    <row r="69" spans="1:18" ht="26.25" customHeight="1">
      <c r="A69" s="80">
        <v>1</v>
      </c>
      <c r="B69" s="80">
        <v>1.4</v>
      </c>
      <c r="C69" s="80" t="s">
        <v>56</v>
      </c>
      <c r="D69" s="81" t="s">
        <v>67</v>
      </c>
      <c r="E69" s="81">
        <v>5</v>
      </c>
      <c r="F69" s="81" t="s">
        <v>54</v>
      </c>
      <c r="G69" s="81">
        <v>2</v>
      </c>
      <c r="H69" s="81">
        <v>2.5</v>
      </c>
      <c r="I69" s="81" t="s">
        <v>53</v>
      </c>
      <c r="J69" s="82" t="s">
        <v>55</v>
      </c>
      <c r="K69" s="81" t="s">
        <v>21</v>
      </c>
      <c r="L69" s="83"/>
      <c r="M69" s="84">
        <v>25</v>
      </c>
      <c r="N69" s="85" t="s">
        <v>82</v>
      </c>
      <c r="O69" s="29">
        <v>382</v>
      </c>
      <c r="P69" s="84">
        <v>1</v>
      </c>
      <c r="Q69" s="87">
        <v>12</v>
      </c>
      <c r="R69" s="119">
        <v>5805.28</v>
      </c>
    </row>
    <row r="70" spans="1:18" ht="26.25" customHeight="1">
      <c r="A70" s="80">
        <v>1</v>
      </c>
      <c r="B70" s="80">
        <v>1.4</v>
      </c>
      <c r="C70" s="80" t="s">
        <v>56</v>
      </c>
      <c r="D70" s="81" t="s">
        <v>67</v>
      </c>
      <c r="E70" s="81">
        <v>5</v>
      </c>
      <c r="F70" s="81" t="s">
        <v>54</v>
      </c>
      <c r="G70" s="81">
        <v>2</v>
      </c>
      <c r="H70" s="81">
        <v>2.5</v>
      </c>
      <c r="I70" s="81" t="s">
        <v>53</v>
      </c>
      <c r="J70" s="82" t="s">
        <v>55</v>
      </c>
      <c r="K70" s="81" t="s">
        <v>21</v>
      </c>
      <c r="L70" s="83"/>
      <c r="M70" s="84">
        <v>25</v>
      </c>
      <c r="N70" s="85" t="s">
        <v>82</v>
      </c>
      <c r="O70" s="29">
        <v>385</v>
      </c>
      <c r="P70" s="84">
        <v>1</v>
      </c>
      <c r="Q70" s="87">
        <v>12</v>
      </c>
      <c r="R70" s="119">
        <v>976</v>
      </c>
    </row>
    <row r="71" spans="1:18" ht="26.25" customHeight="1">
      <c r="A71" s="80">
        <v>1</v>
      </c>
      <c r="B71" s="80">
        <v>1.4</v>
      </c>
      <c r="C71" s="80" t="s">
        <v>56</v>
      </c>
      <c r="D71" s="81" t="s">
        <v>67</v>
      </c>
      <c r="E71" s="81">
        <v>5</v>
      </c>
      <c r="F71" s="81" t="s">
        <v>54</v>
      </c>
      <c r="G71" s="81">
        <v>2</v>
      </c>
      <c r="H71" s="81">
        <v>2.5</v>
      </c>
      <c r="I71" s="81" t="s">
        <v>53</v>
      </c>
      <c r="J71" s="82" t="s">
        <v>55</v>
      </c>
      <c r="K71" s="81" t="s">
        <v>21</v>
      </c>
      <c r="L71" s="83"/>
      <c r="M71" s="84">
        <v>25</v>
      </c>
      <c r="N71" s="85" t="s">
        <v>82</v>
      </c>
      <c r="O71" s="29">
        <v>392</v>
      </c>
      <c r="P71" s="84">
        <v>1</v>
      </c>
      <c r="Q71" s="87">
        <v>12</v>
      </c>
      <c r="R71" s="119">
        <v>922</v>
      </c>
    </row>
    <row r="72" spans="1:18" ht="26.25" customHeight="1">
      <c r="A72" s="80">
        <v>1</v>
      </c>
      <c r="B72" s="80">
        <v>1.4</v>
      </c>
      <c r="C72" s="80" t="s">
        <v>56</v>
      </c>
      <c r="D72" s="81" t="s">
        <v>67</v>
      </c>
      <c r="E72" s="81">
        <v>5</v>
      </c>
      <c r="F72" s="81" t="s">
        <v>54</v>
      </c>
      <c r="G72" s="81">
        <v>2</v>
      </c>
      <c r="H72" s="81">
        <v>2.5</v>
      </c>
      <c r="I72" s="81" t="s">
        <v>53</v>
      </c>
      <c r="J72" s="82" t="s">
        <v>55</v>
      </c>
      <c r="K72" s="81" t="s">
        <v>21</v>
      </c>
      <c r="L72" s="83"/>
      <c r="M72" s="88">
        <v>14</v>
      </c>
      <c r="N72" s="89" t="s">
        <v>69</v>
      </c>
      <c r="O72" s="31">
        <v>113</v>
      </c>
      <c r="P72" s="90">
        <v>1</v>
      </c>
      <c r="Q72" s="91">
        <v>12</v>
      </c>
      <c r="R72" s="120">
        <v>698667</v>
      </c>
    </row>
    <row r="73" spans="1:18" ht="26.25" customHeight="1">
      <c r="A73" s="80">
        <v>1</v>
      </c>
      <c r="B73" s="80">
        <v>1.4</v>
      </c>
      <c r="C73" s="80" t="s">
        <v>56</v>
      </c>
      <c r="D73" s="81" t="s">
        <v>67</v>
      </c>
      <c r="E73" s="81">
        <v>5</v>
      </c>
      <c r="F73" s="81" t="s">
        <v>54</v>
      </c>
      <c r="G73" s="81">
        <v>2</v>
      </c>
      <c r="H73" s="81">
        <v>2.5</v>
      </c>
      <c r="I73" s="81" t="s">
        <v>53</v>
      </c>
      <c r="J73" s="82" t="s">
        <v>55</v>
      </c>
      <c r="K73" s="81" t="s">
        <v>21</v>
      </c>
      <c r="L73" s="83"/>
      <c r="M73" s="88">
        <v>14</v>
      </c>
      <c r="N73" s="89" t="s">
        <v>69</v>
      </c>
      <c r="O73" s="32">
        <v>121</v>
      </c>
      <c r="P73" s="90">
        <v>1</v>
      </c>
      <c r="Q73" s="91">
        <v>12</v>
      </c>
      <c r="R73" s="120">
        <v>4235002</v>
      </c>
    </row>
    <row r="74" spans="1:18" ht="26.25" customHeight="1">
      <c r="A74" s="80">
        <v>1</v>
      </c>
      <c r="B74" s="80">
        <v>1.4</v>
      </c>
      <c r="C74" s="80" t="s">
        <v>56</v>
      </c>
      <c r="D74" s="81" t="s">
        <v>67</v>
      </c>
      <c r="E74" s="81">
        <v>5</v>
      </c>
      <c r="F74" s="81" t="s">
        <v>54</v>
      </c>
      <c r="G74" s="81">
        <v>2</v>
      </c>
      <c r="H74" s="81">
        <v>2.5</v>
      </c>
      <c r="I74" s="81" t="s">
        <v>53</v>
      </c>
      <c r="J74" s="82" t="s">
        <v>55</v>
      </c>
      <c r="K74" s="81" t="s">
        <v>21</v>
      </c>
      <c r="L74" s="83"/>
      <c r="M74" s="88">
        <v>14</v>
      </c>
      <c r="N74" s="89" t="s">
        <v>69</v>
      </c>
      <c r="O74" s="32">
        <v>131</v>
      </c>
      <c r="P74" s="90">
        <v>1</v>
      </c>
      <c r="Q74" s="91">
        <v>12</v>
      </c>
      <c r="R74" s="120">
        <v>61025</v>
      </c>
    </row>
    <row r="75" spans="1:18" ht="26.25" customHeight="1">
      <c r="A75" s="80">
        <v>1</v>
      </c>
      <c r="B75" s="80">
        <v>1.4</v>
      </c>
      <c r="C75" s="80" t="s">
        <v>56</v>
      </c>
      <c r="D75" s="81" t="s">
        <v>67</v>
      </c>
      <c r="E75" s="81">
        <v>5</v>
      </c>
      <c r="F75" s="81" t="s">
        <v>54</v>
      </c>
      <c r="G75" s="81">
        <v>2</v>
      </c>
      <c r="H75" s="81">
        <v>2.5</v>
      </c>
      <c r="I75" s="81" t="s">
        <v>53</v>
      </c>
      <c r="J75" s="82" t="s">
        <v>55</v>
      </c>
      <c r="K75" s="81" t="s">
        <v>21</v>
      </c>
      <c r="L75" s="83"/>
      <c r="M75" s="88">
        <v>14</v>
      </c>
      <c r="N75" s="89" t="s">
        <v>69</v>
      </c>
      <c r="O75" s="32">
        <v>132</v>
      </c>
      <c r="P75" s="90">
        <v>1</v>
      </c>
      <c r="Q75" s="91">
        <v>12</v>
      </c>
      <c r="R75" s="120">
        <v>640716</v>
      </c>
    </row>
    <row r="76" spans="1:18" ht="26.25" customHeight="1">
      <c r="A76" s="80">
        <v>1</v>
      </c>
      <c r="B76" s="80">
        <v>1.4</v>
      </c>
      <c r="C76" s="80" t="s">
        <v>56</v>
      </c>
      <c r="D76" s="81" t="s">
        <v>67</v>
      </c>
      <c r="E76" s="81">
        <v>5</v>
      </c>
      <c r="F76" s="81" t="s">
        <v>54</v>
      </c>
      <c r="G76" s="81">
        <v>2</v>
      </c>
      <c r="H76" s="81">
        <v>2.5</v>
      </c>
      <c r="I76" s="81" t="s">
        <v>53</v>
      </c>
      <c r="J76" s="82" t="s">
        <v>55</v>
      </c>
      <c r="K76" s="81" t="s">
        <v>21</v>
      </c>
      <c r="L76" s="83"/>
      <c r="M76" s="88">
        <v>14</v>
      </c>
      <c r="N76" s="89" t="s">
        <v>69</v>
      </c>
      <c r="O76" s="32">
        <v>134</v>
      </c>
      <c r="P76" s="90">
        <v>1</v>
      </c>
      <c r="Q76" s="91">
        <v>12</v>
      </c>
      <c r="R76" s="120">
        <v>12102</v>
      </c>
    </row>
    <row r="77" spans="1:18" ht="26.25" customHeight="1">
      <c r="A77" s="80">
        <v>1</v>
      </c>
      <c r="B77" s="80">
        <v>1.4</v>
      </c>
      <c r="C77" s="80" t="s">
        <v>56</v>
      </c>
      <c r="D77" s="81" t="s">
        <v>67</v>
      </c>
      <c r="E77" s="81">
        <v>5</v>
      </c>
      <c r="F77" s="81" t="s">
        <v>54</v>
      </c>
      <c r="G77" s="81">
        <v>2</v>
      </c>
      <c r="H77" s="81">
        <v>2.5</v>
      </c>
      <c r="I77" s="81" t="s">
        <v>53</v>
      </c>
      <c r="J77" s="82" t="s">
        <v>55</v>
      </c>
      <c r="K77" s="81" t="s">
        <v>21</v>
      </c>
      <c r="L77" s="83"/>
      <c r="M77" s="88">
        <v>14</v>
      </c>
      <c r="N77" s="89" t="s">
        <v>69</v>
      </c>
      <c r="O77" s="32">
        <v>142</v>
      </c>
      <c r="P77" s="90">
        <v>1</v>
      </c>
      <c r="Q77" s="91">
        <v>12</v>
      </c>
      <c r="R77" s="120">
        <v>90</v>
      </c>
    </row>
    <row r="78" spans="1:18" ht="26.25" customHeight="1">
      <c r="A78" s="80">
        <v>1</v>
      </c>
      <c r="B78" s="80">
        <v>1.4</v>
      </c>
      <c r="C78" s="80" t="s">
        <v>56</v>
      </c>
      <c r="D78" s="81" t="s">
        <v>67</v>
      </c>
      <c r="E78" s="81">
        <v>5</v>
      </c>
      <c r="F78" s="81" t="s">
        <v>54</v>
      </c>
      <c r="G78" s="81">
        <v>2</v>
      </c>
      <c r="H78" s="81">
        <v>2.5</v>
      </c>
      <c r="I78" s="81" t="s">
        <v>53</v>
      </c>
      <c r="J78" s="82" t="s">
        <v>55</v>
      </c>
      <c r="K78" s="81" t="s">
        <v>21</v>
      </c>
      <c r="L78" s="83"/>
      <c r="M78" s="88">
        <v>14</v>
      </c>
      <c r="N78" s="89" t="s">
        <v>69</v>
      </c>
      <c r="O78" s="32">
        <v>143</v>
      </c>
      <c r="P78" s="90">
        <v>1</v>
      </c>
      <c r="Q78" s="91">
        <v>12</v>
      </c>
      <c r="R78" s="120">
        <v>158376</v>
      </c>
    </row>
    <row r="79" spans="1:18" ht="26.25" customHeight="1">
      <c r="A79" s="80">
        <v>1</v>
      </c>
      <c r="B79" s="80">
        <v>1.4</v>
      </c>
      <c r="C79" s="80" t="s">
        <v>56</v>
      </c>
      <c r="D79" s="81" t="s">
        <v>67</v>
      </c>
      <c r="E79" s="81">
        <v>5</v>
      </c>
      <c r="F79" s="81" t="s">
        <v>54</v>
      </c>
      <c r="G79" s="81">
        <v>2</v>
      </c>
      <c r="H79" s="81">
        <v>2.5</v>
      </c>
      <c r="I79" s="81" t="s">
        <v>53</v>
      </c>
      <c r="J79" s="82" t="s">
        <v>55</v>
      </c>
      <c r="K79" s="81" t="s">
        <v>21</v>
      </c>
      <c r="L79" s="83"/>
      <c r="M79" s="88">
        <v>14</v>
      </c>
      <c r="N79" s="89" t="s">
        <v>69</v>
      </c>
      <c r="O79" s="32">
        <v>144</v>
      </c>
      <c r="P79" s="90">
        <v>1</v>
      </c>
      <c r="Q79" s="91">
        <v>12</v>
      </c>
      <c r="R79" s="120">
        <v>315491</v>
      </c>
    </row>
    <row r="80" spans="1:18" ht="26.25" customHeight="1">
      <c r="A80" s="80">
        <v>1</v>
      </c>
      <c r="B80" s="80">
        <v>1.4</v>
      </c>
      <c r="C80" s="80" t="s">
        <v>56</v>
      </c>
      <c r="D80" s="81" t="s">
        <v>67</v>
      </c>
      <c r="E80" s="81">
        <v>5</v>
      </c>
      <c r="F80" s="81" t="s">
        <v>54</v>
      </c>
      <c r="G80" s="81">
        <v>2</v>
      </c>
      <c r="H80" s="81">
        <v>2.5</v>
      </c>
      <c r="I80" s="81" t="s">
        <v>53</v>
      </c>
      <c r="J80" s="82" t="s">
        <v>55</v>
      </c>
      <c r="K80" s="81" t="s">
        <v>21</v>
      </c>
      <c r="L80" s="83"/>
      <c r="M80" s="88">
        <v>14</v>
      </c>
      <c r="N80" s="89" t="s">
        <v>69</v>
      </c>
      <c r="O80" s="32">
        <v>152</v>
      </c>
      <c r="P80" s="90">
        <v>1</v>
      </c>
      <c r="Q80" s="91">
        <v>12</v>
      </c>
      <c r="R80" s="120">
        <v>134666</v>
      </c>
    </row>
    <row r="81" spans="1:18" ht="26.25" customHeight="1">
      <c r="A81" s="80">
        <v>1</v>
      </c>
      <c r="B81" s="80">
        <v>1.4</v>
      </c>
      <c r="C81" s="80" t="s">
        <v>56</v>
      </c>
      <c r="D81" s="81" t="s">
        <v>67</v>
      </c>
      <c r="E81" s="81">
        <v>5</v>
      </c>
      <c r="F81" s="81" t="s">
        <v>54</v>
      </c>
      <c r="G81" s="81">
        <v>2</v>
      </c>
      <c r="H81" s="81">
        <v>2.5</v>
      </c>
      <c r="I81" s="81" t="s">
        <v>53</v>
      </c>
      <c r="J81" s="82" t="s">
        <v>55</v>
      </c>
      <c r="K81" s="81" t="s">
        <v>21</v>
      </c>
      <c r="L81" s="83"/>
      <c r="M81" s="88">
        <v>14</v>
      </c>
      <c r="N81" s="89" t="s">
        <v>69</v>
      </c>
      <c r="O81" s="32">
        <v>154</v>
      </c>
      <c r="P81" s="90">
        <v>1</v>
      </c>
      <c r="Q81" s="91">
        <v>12</v>
      </c>
      <c r="R81" s="120">
        <v>773533.81</v>
      </c>
    </row>
    <row r="82" spans="1:18" ht="26.25" customHeight="1">
      <c r="A82" s="80">
        <v>1</v>
      </c>
      <c r="B82" s="80">
        <v>1.4</v>
      </c>
      <c r="C82" s="80" t="s">
        <v>56</v>
      </c>
      <c r="D82" s="81" t="s">
        <v>67</v>
      </c>
      <c r="E82" s="81">
        <v>5</v>
      </c>
      <c r="F82" s="81" t="s">
        <v>54</v>
      </c>
      <c r="G82" s="81">
        <v>2</v>
      </c>
      <c r="H82" s="81">
        <v>2.5</v>
      </c>
      <c r="I82" s="81" t="s">
        <v>53</v>
      </c>
      <c r="J82" s="82" t="s">
        <v>55</v>
      </c>
      <c r="K82" s="81" t="s">
        <v>21</v>
      </c>
      <c r="L82" s="83"/>
      <c r="M82" s="88">
        <v>14</v>
      </c>
      <c r="N82" s="89" t="s">
        <v>69</v>
      </c>
      <c r="O82" s="32">
        <v>159</v>
      </c>
      <c r="P82" s="90">
        <v>1</v>
      </c>
      <c r="Q82" s="91">
        <v>12</v>
      </c>
      <c r="R82" s="120">
        <v>14900</v>
      </c>
    </row>
    <row r="83" spans="1:18" ht="26.25" customHeight="1">
      <c r="A83" s="80">
        <v>1</v>
      </c>
      <c r="B83" s="80">
        <v>1.4</v>
      </c>
      <c r="C83" s="80" t="s">
        <v>56</v>
      </c>
      <c r="D83" s="81" t="s">
        <v>67</v>
      </c>
      <c r="E83" s="81">
        <v>5</v>
      </c>
      <c r="F83" s="81" t="s">
        <v>54</v>
      </c>
      <c r="G83" s="81">
        <v>2</v>
      </c>
      <c r="H83" s="81">
        <v>2.5</v>
      </c>
      <c r="I83" s="81" t="s">
        <v>53</v>
      </c>
      <c r="J83" s="82" t="s">
        <v>55</v>
      </c>
      <c r="K83" s="81" t="s">
        <v>21</v>
      </c>
      <c r="L83" s="83"/>
      <c r="M83" s="88">
        <v>14</v>
      </c>
      <c r="N83" s="89" t="s">
        <v>69</v>
      </c>
      <c r="O83" s="32">
        <v>171</v>
      </c>
      <c r="P83" s="90">
        <v>1</v>
      </c>
      <c r="Q83" s="91">
        <v>12</v>
      </c>
      <c r="R83" s="120">
        <v>92425.19</v>
      </c>
    </row>
    <row r="84" spans="1:18" ht="26.25" customHeight="1">
      <c r="A84" s="80">
        <v>1</v>
      </c>
      <c r="B84" s="80">
        <v>1.4</v>
      </c>
      <c r="C84" s="80" t="s">
        <v>56</v>
      </c>
      <c r="D84" s="81" t="s">
        <v>67</v>
      </c>
      <c r="E84" s="81">
        <v>5</v>
      </c>
      <c r="F84" s="81" t="s">
        <v>54</v>
      </c>
      <c r="G84" s="81">
        <v>2</v>
      </c>
      <c r="H84" s="81">
        <v>2.5</v>
      </c>
      <c r="I84" s="81" t="s">
        <v>53</v>
      </c>
      <c r="J84" s="82" t="s">
        <v>55</v>
      </c>
      <c r="K84" s="81" t="s">
        <v>21</v>
      </c>
      <c r="L84" s="83"/>
      <c r="M84" s="88">
        <v>14</v>
      </c>
      <c r="N84" s="89" t="s">
        <v>69</v>
      </c>
      <c r="O84" s="32">
        <v>211</v>
      </c>
      <c r="P84" s="90">
        <v>1</v>
      </c>
      <c r="Q84" s="91">
        <v>12</v>
      </c>
      <c r="R84" s="120">
        <v>1897702</v>
      </c>
    </row>
    <row r="85" spans="1:18" ht="26.25" customHeight="1">
      <c r="A85" s="80">
        <v>1</v>
      </c>
      <c r="B85" s="80">
        <v>1.4</v>
      </c>
      <c r="C85" s="80" t="s">
        <v>56</v>
      </c>
      <c r="D85" s="81" t="s">
        <v>67</v>
      </c>
      <c r="E85" s="81">
        <v>5</v>
      </c>
      <c r="F85" s="81" t="s">
        <v>54</v>
      </c>
      <c r="G85" s="81">
        <v>2</v>
      </c>
      <c r="H85" s="81">
        <v>2.5</v>
      </c>
      <c r="I85" s="81" t="s">
        <v>53</v>
      </c>
      <c r="J85" s="82" t="s">
        <v>55</v>
      </c>
      <c r="K85" s="81" t="s">
        <v>21</v>
      </c>
      <c r="L85" s="83"/>
      <c r="M85" s="88">
        <v>14</v>
      </c>
      <c r="N85" s="89" t="s">
        <v>69</v>
      </c>
      <c r="O85" s="32">
        <v>212</v>
      </c>
      <c r="P85" s="90">
        <v>1</v>
      </c>
      <c r="Q85" s="91">
        <v>12</v>
      </c>
      <c r="R85" s="120">
        <v>508669</v>
      </c>
    </row>
    <row r="86" spans="1:18" ht="26.25" customHeight="1">
      <c r="A86" s="80">
        <v>1</v>
      </c>
      <c r="B86" s="80">
        <v>1.4</v>
      </c>
      <c r="C86" s="80" t="s">
        <v>56</v>
      </c>
      <c r="D86" s="81" t="s">
        <v>67</v>
      </c>
      <c r="E86" s="81">
        <v>5</v>
      </c>
      <c r="F86" s="81" t="s">
        <v>54</v>
      </c>
      <c r="G86" s="81">
        <v>2</v>
      </c>
      <c r="H86" s="81">
        <v>2.5</v>
      </c>
      <c r="I86" s="81" t="s">
        <v>53</v>
      </c>
      <c r="J86" s="82" t="s">
        <v>55</v>
      </c>
      <c r="K86" s="81" t="s">
        <v>21</v>
      </c>
      <c r="L86" s="83"/>
      <c r="M86" s="88">
        <v>14</v>
      </c>
      <c r="N86" s="89" t="s">
        <v>69</v>
      </c>
      <c r="O86" s="32">
        <v>214</v>
      </c>
      <c r="P86" s="90">
        <v>1</v>
      </c>
      <c r="Q86" s="91">
        <v>12</v>
      </c>
      <c r="R86" s="120">
        <v>1865632</v>
      </c>
    </row>
    <row r="87" spans="1:18" ht="26.25" customHeight="1">
      <c r="A87" s="80">
        <v>1</v>
      </c>
      <c r="B87" s="80">
        <v>1.4</v>
      </c>
      <c r="C87" s="80" t="s">
        <v>56</v>
      </c>
      <c r="D87" s="81" t="s">
        <v>67</v>
      </c>
      <c r="E87" s="81">
        <v>5</v>
      </c>
      <c r="F87" s="81" t="s">
        <v>54</v>
      </c>
      <c r="G87" s="81">
        <v>2</v>
      </c>
      <c r="H87" s="81">
        <v>2.5</v>
      </c>
      <c r="I87" s="81" t="s">
        <v>53</v>
      </c>
      <c r="J87" s="82" t="s">
        <v>55</v>
      </c>
      <c r="K87" s="81" t="s">
        <v>21</v>
      </c>
      <c r="L87" s="83"/>
      <c r="M87" s="88">
        <v>14</v>
      </c>
      <c r="N87" s="89" t="s">
        <v>69</v>
      </c>
      <c r="O87" s="32">
        <v>216</v>
      </c>
      <c r="P87" s="90">
        <v>1</v>
      </c>
      <c r="Q87" s="91">
        <v>12</v>
      </c>
      <c r="R87" s="120">
        <v>1836633</v>
      </c>
    </row>
    <row r="88" spans="1:18" ht="26.25" customHeight="1">
      <c r="A88" s="80">
        <v>1</v>
      </c>
      <c r="B88" s="80">
        <v>1.4</v>
      </c>
      <c r="C88" s="80" t="s">
        <v>56</v>
      </c>
      <c r="D88" s="81" t="s">
        <v>67</v>
      </c>
      <c r="E88" s="81">
        <v>5</v>
      </c>
      <c r="F88" s="81" t="s">
        <v>54</v>
      </c>
      <c r="G88" s="81">
        <v>2</v>
      </c>
      <c r="H88" s="81">
        <v>2.5</v>
      </c>
      <c r="I88" s="81" t="s">
        <v>53</v>
      </c>
      <c r="J88" s="82" t="s">
        <v>55</v>
      </c>
      <c r="K88" s="81" t="s">
        <v>21</v>
      </c>
      <c r="L88" s="83"/>
      <c r="M88" s="88">
        <v>14</v>
      </c>
      <c r="N88" s="89" t="s">
        <v>69</v>
      </c>
      <c r="O88" s="32">
        <v>217</v>
      </c>
      <c r="P88" s="90">
        <v>1</v>
      </c>
      <c r="Q88" s="91">
        <v>12</v>
      </c>
      <c r="R88" s="120">
        <v>11130</v>
      </c>
    </row>
    <row r="89" spans="1:18" ht="26.25" customHeight="1">
      <c r="A89" s="80">
        <v>1</v>
      </c>
      <c r="B89" s="80">
        <v>1.4</v>
      </c>
      <c r="C89" s="80" t="s">
        <v>56</v>
      </c>
      <c r="D89" s="81" t="s">
        <v>67</v>
      </c>
      <c r="E89" s="81">
        <v>5</v>
      </c>
      <c r="F89" s="81" t="s">
        <v>54</v>
      </c>
      <c r="G89" s="81">
        <v>2</v>
      </c>
      <c r="H89" s="81">
        <v>2.5</v>
      </c>
      <c r="I89" s="81" t="s">
        <v>53</v>
      </c>
      <c r="J89" s="82" t="s">
        <v>55</v>
      </c>
      <c r="K89" s="81" t="s">
        <v>21</v>
      </c>
      <c r="L89" s="83"/>
      <c r="M89" s="88">
        <v>14</v>
      </c>
      <c r="N89" s="89" t="s">
        <v>69</v>
      </c>
      <c r="O89" s="32">
        <v>221</v>
      </c>
      <c r="P89" s="90">
        <v>1</v>
      </c>
      <c r="Q89" s="91">
        <v>12</v>
      </c>
      <c r="R89" s="120">
        <v>53616</v>
      </c>
    </row>
    <row r="90" spans="1:18" ht="26.25" customHeight="1">
      <c r="A90" s="80">
        <v>1</v>
      </c>
      <c r="B90" s="80">
        <v>1.4</v>
      </c>
      <c r="C90" s="80" t="s">
        <v>56</v>
      </c>
      <c r="D90" s="81" t="s">
        <v>67</v>
      </c>
      <c r="E90" s="81">
        <v>5</v>
      </c>
      <c r="F90" s="81" t="s">
        <v>54</v>
      </c>
      <c r="G90" s="81">
        <v>2</v>
      </c>
      <c r="H90" s="81">
        <v>2.5</v>
      </c>
      <c r="I90" s="81" t="s">
        <v>53</v>
      </c>
      <c r="J90" s="82" t="s">
        <v>55</v>
      </c>
      <c r="K90" s="81" t="s">
        <v>21</v>
      </c>
      <c r="L90" s="83"/>
      <c r="M90" s="88">
        <v>14</v>
      </c>
      <c r="N90" s="89" t="s">
        <v>69</v>
      </c>
      <c r="O90" s="32">
        <v>244</v>
      </c>
      <c r="P90" s="90">
        <v>1</v>
      </c>
      <c r="Q90" s="91">
        <v>12</v>
      </c>
      <c r="R90" s="120">
        <v>14802</v>
      </c>
    </row>
    <row r="91" spans="1:18" ht="26.25" customHeight="1">
      <c r="A91" s="80">
        <v>1</v>
      </c>
      <c r="B91" s="80">
        <v>1.4</v>
      </c>
      <c r="C91" s="80" t="s">
        <v>56</v>
      </c>
      <c r="D91" s="81" t="s">
        <v>67</v>
      </c>
      <c r="E91" s="81">
        <v>5</v>
      </c>
      <c r="F91" s="81" t="s">
        <v>54</v>
      </c>
      <c r="G91" s="81">
        <v>2</v>
      </c>
      <c r="H91" s="81">
        <v>2.5</v>
      </c>
      <c r="I91" s="81" t="s">
        <v>53</v>
      </c>
      <c r="J91" s="82" t="s">
        <v>55</v>
      </c>
      <c r="K91" s="81" t="s">
        <v>21</v>
      </c>
      <c r="L91" s="83"/>
      <c r="M91" s="88">
        <v>14</v>
      </c>
      <c r="N91" s="89" t="s">
        <v>69</v>
      </c>
      <c r="O91" s="32">
        <v>246</v>
      </c>
      <c r="P91" s="90">
        <v>1</v>
      </c>
      <c r="Q91" s="91">
        <v>12</v>
      </c>
      <c r="R91" s="120">
        <v>79991</v>
      </c>
    </row>
    <row r="92" spans="1:18" ht="26.25" customHeight="1">
      <c r="A92" s="80">
        <v>1</v>
      </c>
      <c r="B92" s="80">
        <v>1.4</v>
      </c>
      <c r="C92" s="80" t="s">
        <v>56</v>
      </c>
      <c r="D92" s="81" t="s">
        <v>67</v>
      </c>
      <c r="E92" s="81">
        <v>5</v>
      </c>
      <c r="F92" s="81" t="s">
        <v>54</v>
      </c>
      <c r="G92" s="81">
        <v>2</v>
      </c>
      <c r="H92" s="81">
        <v>2.5</v>
      </c>
      <c r="I92" s="81" t="s">
        <v>53</v>
      </c>
      <c r="J92" s="82" t="s">
        <v>55</v>
      </c>
      <c r="K92" s="81" t="s">
        <v>21</v>
      </c>
      <c r="L92" s="83"/>
      <c r="M92" s="88">
        <v>14</v>
      </c>
      <c r="N92" s="89" t="s">
        <v>69</v>
      </c>
      <c r="O92" s="32">
        <v>247</v>
      </c>
      <c r="P92" s="90">
        <v>1</v>
      </c>
      <c r="Q92" s="91">
        <v>12</v>
      </c>
      <c r="R92" s="120">
        <v>12499</v>
      </c>
    </row>
    <row r="93" spans="1:18" ht="26.25" customHeight="1">
      <c r="A93" s="80">
        <v>1</v>
      </c>
      <c r="B93" s="80">
        <v>1.4</v>
      </c>
      <c r="C93" s="80" t="s">
        <v>56</v>
      </c>
      <c r="D93" s="81" t="s">
        <v>67</v>
      </c>
      <c r="E93" s="81">
        <v>5</v>
      </c>
      <c r="F93" s="81" t="s">
        <v>54</v>
      </c>
      <c r="G93" s="81">
        <v>2</v>
      </c>
      <c r="H93" s="81">
        <v>2.5</v>
      </c>
      <c r="I93" s="81" t="s">
        <v>53</v>
      </c>
      <c r="J93" s="82" t="s">
        <v>55</v>
      </c>
      <c r="K93" s="81" t="s">
        <v>21</v>
      </c>
      <c r="L93" s="83"/>
      <c r="M93" s="88">
        <v>14</v>
      </c>
      <c r="N93" s="89" t="s">
        <v>69</v>
      </c>
      <c r="O93" s="32">
        <v>249</v>
      </c>
      <c r="P93" s="90">
        <v>1</v>
      </c>
      <c r="Q93" s="91">
        <v>12</v>
      </c>
      <c r="R93" s="120">
        <v>122740</v>
      </c>
    </row>
    <row r="94" spans="1:18" ht="26.25" customHeight="1">
      <c r="A94" s="80">
        <v>1</v>
      </c>
      <c r="B94" s="80">
        <v>1.4</v>
      </c>
      <c r="C94" s="80" t="s">
        <v>56</v>
      </c>
      <c r="D94" s="81" t="s">
        <v>67</v>
      </c>
      <c r="E94" s="81">
        <v>5</v>
      </c>
      <c r="F94" s="81" t="s">
        <v>54</v>
      </c>
      <c r="G94" s="81">
        <v>2</v>
      </c>
      <c r="H94" s="81">
        <v>2.5</v>
      </c>
      <c r="I94" s="81" t="s">
        <v>53</v>
      </c>
      <c r="J94" s="82" t="s">
        <v>55</v>
      </c>
      <c r="K94" s="81" t="s">
        <v>21</v>
      </c>
      <c r="L94" s="83"/>
      <c r="M94" s="88">
        <v>14</v>
      </c>
      <c r="N94" s="89" t="s">
        <v>69</v>
      </c>
      <c r="O94" s="32">
        <v>253</v>
      </c>
      <c r="P94" s="90">
        <v>1</v>
      </c>
      <c r="Q94" s="91">
        <v>12</v>
      </c>
      <c r="R94" s="120">
        <v>827</v>
      </c>
    </row>
    <row r="95" spans="1:18" ht="26.25" customHeight="1">
      <c r="A95" s="80">
        <v>1</v>
      </c>
      <c r="B95" s="80">
        <v>1.4</v>
      </c>
      <c r="C95" s="80" t="s">
        <v>56</v>
      </c>
      <c r="D95" s="81" t="s">
        <v>67</v>
      </c>
      <c r="E95" s="81">
        <v>5</v>
      </c>
      <c r="F95" s="81" t="s">
        <v>54</v>
      </c>
      <c r="G95" s="81">
        <v>2</v>
      </c>
      <c r="H95" s="81">
        <v>2.5</v>
      </c>
      <c r="I95" s="81" t="s">
        <v>53</v>
      </c>
      <c r="J95" s="82" t="s">
        <v>55</v>
      </c>
      <c r="K95" s="81" t="s">
        <v>21</v>
      </c>
      <c r="L95" s="83"/>
      <c r="M95" s="88">
        <v>14</v>
      </c>
      <c r="N95" s="89" t="s">
        <v>69</v>
      </c>
      <c r="O95" s="32">
        <v>261</v>
      </c>
      <c r="P95" s="90">
        <v>1</v>
      </c>
      <c r="Q95" s="91">
        <v>12</v>
      </c>
      <c r="R95" s="120">
        <v>242963</v>
      </c>
    </row>
    <row r="96" spans="1:18" ht="26.25" customHeight="1">
      <c r="A96" s="80">
        <v>1</v>
      </c>
      <c r="B96" s="80">
        <v>1.4</v>
      </c>
      <c r="C96" s="80" t="s">
        <v>56</v>
      </c>
      <c r="D96" s="81" t="s">
        <v>67</v>
      </c>
      <c r="E96" s="81">
        <v>5</v>
      </c>
      <c r="F96" s="81" t="s">
        <v>54</v>
      </c>
      <c r="G96" s="81">
        <v>2</v>
      </c>
      <c r="H96" s="81">
        <v>2.5</v>
      </c>
      <c r="I96" s="81" t="s">
        <v>53</v>
      </c>
      <c r="J96" s="82" t="s">
        <v>55</v>
      </c>
      <c r="K96" s="81" t="s">
        <v>21</v>
      </c>
      <c r="L96" s="83"/>
      <c r="M96" s="88">
        <v>14</v>
      </c>
      <c r="N96" s="89" t="s">
        <v>69</v>
      </c>
      <c r="O96" s="32">
        <v>271</v>
      </c>
      <c r="P96" s="90">
        <v>1</v>
      </c>
      <c r="Q96" s="91">
        <v>12</v>
      </c>
      <c r="R96" s="120">
        <v>294690</v>
      </c>
    </row>
    <row r="97" spans="1:18" ht="26.25" customHeight="1">
      <c r="A97" s="80">
        <v>1</v>
      </c>
      <c r="B97" s="80">
        <v>1.4</v>
      </c>
      <c r="C97" s="80" t="s">
        <v>56</v>
      </c>
      <c r="D97" s="81" t="s">
        <v>67</v>
      </c>
      <c r="E97" s="81">
        <v>5</v>
      </c>
      <c r="F97" s="81" t="s">
        <v>54</v>
      </c>
      <c r="G97" s="81">
        <v>2</v>
      </c>
      <c r="H97" s="81">
        <v>2.5</v>
      </c>
      <c r="I97" s="81" t="s">
        <v>53</v>
      </c>
      <c r="J97" s="82" t="s">
        <v>55</v>
      </c>
      <c r="K97" s="81" t="s">
        <v>21</v>
      </c>
      <c r="L97" s="83"/>
      <c r="M97" s="88">
        <v>14</v>
      </c>
      <c r="N97" s="89" t="s">
        <v>69</v>
      </c>
      <c r="O97" s="32">
        <v>274</v>
      </c>
      <c r="P97" s="90">
        <v>1</v>
      </c>
      <c r="Q97" s="91">
        <v>12</v>
      </c>
      <c r="R97" s="120">
        <v>624</v>
      </c>
    </row>
    <row r="98" spans="1:18" ht="26.25" customHeight="1">
      <c r="A98" s="80">
        <v>1</v>
      </c>
      <c r="B98" s="80">
        <v>1.4</v>
      </c>
      <c r="C98" s="80" t="s">
        <v>56</v>
      </c>
      <c r="D98" s="81" t="s">
        <v>67</v>
      </c>
      <c r="E98" s="81">
        <v>5</v>
      </c>
      <c r="F98" s="81" t="s">
        <v>54</v>
      </c>
      <c r="G98" s="81">
        <v>2</v>
      </c>
      <c r="H98" s="81">
        <v>2.5</v>
      </c>
      <c r="I98" s="81" t="s">
        <v>53</v>
      </c>
      <c r="J98" s="82" t="s">
        <v>55</v>
      </c>
      <c r="K98" s="81" t="s">
        <v>21</v>
      </c>
      <c r="L98" s="83"/>
      <c r="M98" s="88">
        <v>14</v>
      </c>
      <c r="N98" s="89" t="s">
        <v>69</v>
      </c>
      <c r="O98" s="32">
        <v>291</v>
      </c>
      <c r="P98" s="90">
        <v>1</v>
      </c>
      <c r="Q98" s="91">
        <v>12</v>
      </c>
      <c r="R98" s="120">
        <v>331880</v>
      </c>
    </row>
    <row r="99" spans="1:18" ht="26.25" customHeight="1">
      <c r="A99" s="80">
        <v>1</v>
      </c>
      <c r="B99" s="80">
        <v>1.4</v>
      </c>
      <c r="C99" s="80" t="s">
        <v>56</v>
      </c>
      <c r="D99" s="81" t="s">
        <v>67</v>
      </c>
      <c r="E99" s="81">
        <v>5</v>
      </c>
      <c r="F99" s="81" t="s">
        <v>54</v>
      </c>
      <c r="G99" s="81">
        <v>2</v>
      </c>
      <c r="H99" s="81">
        <v>2.5</v>
      </c>
      <c r="I99" s="81" t="s">
        <v>53</v>
      </c>
      <c r="J99" s="82" t="s">
        <v>55</v>
      </c>
      <c r="K99" s="81" t="s">
        <v>21</v>
      </c>
      <c r="L99" s="83"/>
      <c r="M99" s="88">
        <v>14</v>
      </c>
      <c r="N99" s="89" t="s">
        <v>69</v>
      </c>
      <c r="O99" s="32">
        <v>292</v>
      </c>
      <c r="P99" s="90">
        <v>1</v>
      </c>
      <c r="Q99" s="91">
        <v>12</v>
      </c>
      <c r="R99" s="120">
        <v>823</v>
      </c>
    </row>
    <row r="100" spans="1:18" ht="26.25" customHeight="1">
      <c r="A100" s="80">
        <v>1</v>
      </c>
      <c r="B100" s="80">
        <v>1.4</v>
      </c>
      <c r="C100" s="80" t="s">
        <v>56</v>
      </c>
      <c r="D100" s="81" t="s">
        <v>67</v>
      </c>
      <c r="E100" s="81">
        <v>5</v>
      </c>
      <c r="F100" s="81" t="s">
        <v>54</v>
      </c>
      <c r="G100" s="81">
        <v>2</v>
      </c>
      <c r="H100" s="81">
        <v>2.5</v>
      </c>
      <c r="I100" s="81" t="s">
        <v>53</v>
      </c>
      <c r="J100" s="82" t="s">
        <v>55</v>
      </c>
      <c r="K100" s="81" t="s">
        <v>21</v>
      </c>
      <c r="L100" s="83"/>
      <c r="M100" s="88">
        <v>14</v>
      </c>
      <c r="N100" s="89" t="s">
        <v>69</v>
      </c>
      <c r="O100" s="32">
        <v>293</v>
      </c>
      <c r="P100" s="90">
        <v>1</v>
      </c>
      <c r="Q100" s="91">
        <v>12</v>
      </c>
      <c r="R100" s="120">
        <v>3898</v>
      </c>
    </row>
    <row r="101" spans="1:18" ht="26.25" customHeight="1">
      <c r="A101" s="80">
        <v>1</v>
      </c>
      <c r="B101" s="80">
        <v>1.4</v>
      </c>
      <c r="C101" s="80" t="s">
        <v>56</v>
      </c>
      <c r="D101" s="81" t="s">
        <v>67</v>
      </c>
      <c r="E101" s="81">
        <v>5</v>
      </c>
      <c r="F101" s="81" t="s">
        <v>54</v>
      </c>
      <c r="G101" s="81">
        <v>2</v>
      </c>
      <c r="H101" s="81">
        <v>2.5</v>
      </c>
      <c r="I101" s="81" t="s">
        <v>53</v>
      </c>
      <c r="J101" s="82" t="s">
        <v>55</v>
      </c>
      <c r="K101" s="81" t="s">
        <v>21</v>
      </c>
      <c r="L101" s="83"/>
      <c r="M101" s="88">
        <v>14</v>
      </c>
      <c r="N101" s="89" t="s">
        <v>69</v>
      </c>
      <c r="O101" s="32">
        <v>294</v>
      </c>
      <c r="P101" s="90">
        <v>1</v>
      </c>
      <c r="Q101" s="91">
        <v>12</v>
      </c>
      <c r="R101" s="120">
        <v>1363</v>
      </c>
    </row>
    <row r="102" spans="1:18" ht="26.25" customHeight="1">
      <c r="A102" s="80">
        <v>1</v>
      </c>
      <c r="B102" s="80">
        <v>1.4</v>
      </c>
      <c r="C102" s="80" t="s">
        <v>56</v>
      </c>
      <c r="D102" s="81" t="s">
        <v>67</v>
      </c>
      <c r="E102" s="81">
        <v>5</v>
      </c>
      <c r="F102" s="81" t="s">
        <v>54</v>
      </c>
      <c r="G102" s="81">
        <v>2</v>
      </c>
      <c r="H102" s="81">
        <v>2.5</v>
      </c>
      <c r="I102" s="81" t="s">
        <v>53</v>
      </c>
      <c r="J102" s="82" t="s">
        <v>55</v>
      </c>
      <c r="K102" s="81" t="s">
        <v>21</v>
      </c>
      <c r="L102" s="83"/>
      <c r="M102" s="88">
        <v>14</v>
      </c>
      <c r="N102" s="89" t="s">
        <v>69</v>
      </c>
      <c r="O102" s="32">
        <v>296</v>
      </c>
      <c r="P102" s="90">
        <v>1</v>
      </c>
      <c r="Q102" s="91">
        <v>12</v>
      </c>
      <c r="R102" s="120">
        <v>114461</v>
      </c>
    </row>
    <row r="103" spans="1:18" ht="26.25" customHeight="1">
      <c r="A103" s="80">
        <v>1</v>
      </c>
      <c r="B103" s="80">
        <v>1.4</v>
      </c>
      <c r="C103" s="80" t="s">
        <v>56</v>
      </c>
      <c r="D103" s="81" t="s">
        <v>67</v>
      </c>
      <c r="E103" s="81">
        <v>5</v>
      </c>
      <c r="F103" s="81" t="s">
        <v>54</v>
      </c>
      <c r="G103" s="81">
        <v>2</v>
      </c>
      <c r="H103" s="81">
        <v>2.5</v>
      </c>
      <c r="I103" s="81" t="s">
        <v>53</v>
      </c>
      <c r="J103" s="82" t="s">
        <v>55</v>
      </c>
      <c r="K103" s="81" t="s">
        <v>21</v>
      </c>
      <c r="L103" s="83"/>
      <c r="M103" s="88">
        <v>14</v>
      </c>
      <c r="N103" s="89" t="s">
        <v>69</v>
      </c>
      <c r="O103" s="32">
        <v>311</v>
      </c>
      <c r="P103" s="90">
        <v>1</v>
      </c>
      <c r="Q103" s="91">
        <v>12</v>
      </c>
      <c r="R103" s="120">
        <v>39844</v>
      </c>
    </row>
    <row r="104" spans="1:18" ht="26.25" customHeight="1">
      <c r="A104" s="80">
        <v>1</v>
      </c>
      <c r="B104" s="80">
        <v>1.4</v>
      </c>
      <c r="C104" s="80" t="s">
        <v>56</v>
      </c>
      <c r="D104" s="81" t="s">
        <v>67</v>
      </c>
      <c r="E104" s="81">
        <v>5</v>
      </c>
      <c r="F104" s="81" t="s">
        <v>54</v>
      </c>
      <c r="G104" s="81">
        <v>2</v>
      </c>
      <c r="H104" s="81">
        <v>2.5</v>
      </c>
      <c r="I104" s="81" t="s">
        <v>53</v>
      </c>
      <c r="J104" s="82" t="s">
        <v>55</v>
      </c>
      <c r="K104" s="81" t="s">
        <v>21</v>
      </c>
      <c r="L104" s="83"/>
      <c r="M104" s="88">
        <v>14</v>
      </c>
      <c r="N104" s="89" t="s">
        <v>69</v>
      </c>
      <c r="O104" s="32">
        <v>312</v>
      </c>
      <c r="P104" s="90">
        <v>1</v>
      </c>
      <c r="Q104" s="91">
        <v>12</v>
      </c>
      <c r="R104" s="120">
        <v>15500</v>
      </c>
    </row>
    <row r="105" spans="1:18" ht="26.25" customHeight="1">
      <c r="A105" s="80">
        <v>1</v>
      </c>
      <c r="B105" s="80">
        <v>1.4</v>
      </c>
      <c r="C105" s="80" t="s">
        <v>56</v>
      </c>
      <c r="D105" s="81" t="s">
        <v>67</v>
      </c>
      <c r="E105" s="81">
        <v>5</v>
      </c>
      <c r="F105" s="81" t="s">
        <v>54</v>
      </c>
      <c r="G105" s="81">
        <v>2</v>
      </c>
      <c r="H105" s="81">
        <v>2.5</v>
      </c>
      <c r="I105" s="81" t="s">
        <v>53</v>
      </c>
      <c r="J105" s="82" t="s">
        <v>55</v>
      </c>
      <c r="K105" s="81" t="s">
        <v>21</v>
      </c>
      <c r="L105" s="83"/>
      <c r="M105" s="88">
        <v>14</v>
      </c>
      <c r="N105" s="89" t="s">
        <v>69</v>
      </c>
      <c r="O105" s="32">
        <v>313</v>
      </c>
      <c r="P105" s="90">
        <v>1</v>
      </c>
      <c r="Q105" s="91">
        <v>12</v>
      </c>
      <c r="R105" s="120">
        <v>3185</v>
      </c>
    </row>
    <row r="106" spans="1:18" ht="26.25" customHeight="1">
      <c r="A106" s="80">
        <v>1</v>
      </c>
      <c r="B106" s="80">
        <v>1.4</v>
      </c>
      <c r="C106" s="80" t="s">
        <v>56</v>
      </c>
      <c r="D106" s="81" t="s">
        <v>67</v>
      </c>
      <c r="E106" s="81">
        <v>5</v>
      </c>
      <c r="F106" s="81" t="s">
        <v>54</v>
      </c>
      <c r="G106" s="81">
        <v>2</v>
      </c>
      <c r="H106" s="81">
        <v>2.5</v>
      </c>
      <c r="I106" s="81" t="s">
        <v>53</v>
      </c>
      <c r="J106" s="82" t="s">
        <v>55</v>
      </c>
      <c r="K106" s="81" t="s">
        <v>21</v>
      </c>
      <c r="L106" s="83"/>
      <c r="M106" s="88">
        <v>14</v>
      </c>
      <c r="N106" s="89" t="s">
        <v>69</v>
      </c>
      <c r="O106" s="32">
        <v>318</v>
      </c>
      <c r="P106" s="90">
        <v>1</v>
      </c>
      <c r="Q106" s="91">
        <v>12</v>
      </c>
      <c r="R106" s="120">
        <v>180</v>
      </c>
    </row>
    <row r="107" spans="1:18" ht="26.25" customHeight="1">
      <c r="A107" s="80">
        <v>1</v>
      </c>
      <c r="B107" s="80">
        <v>1.4</v>
      </c>
      <c r="C107" s="80" t="s">
        <v>56</v>
      </c>
      <c r="D107" s="81" t="s">
        <v>67</v>
      </c>
      <c r="E107" s="81">
        <v>5</v>
      </c>
      <c r="F107" s="81" t="s">
        <v>54</v>
      </c>
      <c r="G107" s="81">
        <v>2</v>
      </c>
      <c r="H107" s="81">
        <v>2.5</v>
      </c>
      <c r="I107" s="81" t="s">
        <v>53</v>
      </c>
      <c r="J107" s="82" t="s">
        <v>55</v>
      </c>
      <c r="K107" s="81" t="s">
        <v>21</v>
      </c>
      <c r="L107" s="83"/>
      <c r="M107" s="88">
        <v>14</v>
      </c>
      <c r="N107" s="89" t="s">
        <v>69</v>
      </c>
      <c r="O107" s="32">
        <v>323</v>
      </c>
      <c r="P107" s="90">
        <v>1</v>
      </c>
      <c r="Q107" s="91">
        <v>12</v>
      </c>
      <c r="R107" s="120">
        <v>34232</v>
      </c>
    </row>
    <row r="108" spans="1:18" ht="26.25" customHeight="1">
      <c r="A108" s="80">
        <v>1</v>
      </c>
      <c r="B108" s="80">
        <v>1.4</v>
      </c>
      <c r="C108" s="80" t="s">
        <v>56</v>
      </c>
      <c r="D108" s="81" t="s">
        <v>67</v>
      </c>
      <c r="E108" s="81">
        <v>5</v>
      </c>
      <c r="F108" s="81" t="s">
        <v>54</v>
      </c>
      <c r="G108" s="81">
        <v>2</v>
      </c>
      <c r="H108" s="81">
        <v>2.5</v>
      </c>
      <c r="I108" s="81" t="s">
        <v>53</v>
      </c>
      <c r="J108" s="82" t="s">
        <v>55</v>
      </c>
      <c r="K108" s="81" t="s">
        <v>21</v>
      </c>
      <c r="L108" s="83"/>
      <c r="M108" s="88">
        <v>14</v>
      </c>
      <c r="N108" s="89" t="s">
        <v>69</v>
      </c>
      <c r="O108" s="32">
        <v>325</v>
      </c>
      <c r="P108" s="90">
        <v>1</v>
      </c>
      <c r="Q108" s="91">
        <v>12</v>
      </c>
      <c r="R108" s="120">
        <v>17748</v>
      </c>
    </row>
    <row r="109" spans="1:18" ht="26.25" customHeight="1">
      <c r="A109" s="80">
        <v>1</v>
      </c>
      <c r="B109" s="80">
        <v>1.4</v>
      </c>
      <c r="C109" s="80" t="s">
        <v>56</v>
      </c>
      <c r="D109" s="81" t="s">
        <v>67</v>
      </c>
      <c r="E109" s="81">
        <v>5</v>
      </c>
      <c r="F109" s="81" t="s">
        <v>54</v>
      </c>
      <c r="G109" s="81">
        <v>2</v>
      </c>
      <c r="H109" s="81">
        <v>2.5</v>
      </c>
      <c r="I109" s="81" t="s">
        <v>53</v>
      </c>
      <c r="J109" s="82" t="s">
        <v>55</v>
      </c>
      <c r="K109" s="81" t="s">
        <v>21</v>
      </c>
      <c r="L109" s="83"/>
      <c r="M109" s="88">
        <v>14</v>
      </c>
      <c r="N109" s="89" t="s">
        <v>69</v>
      </c>
      <c r="O109" s="32">
        <v>333</v>
      </c>
      <c r="P109" s="90">
        <v>1</v>
      </c>
      <c r="Q109" s="91">
        <v>12</v>
      </c>
      <c r="R109" s="120">
        <v>18218</v>
      </c>
    </row>
    <row r="110" spans="1:18" ht="26.25" customHeight="1">
      <c r="A110" s="80">
        <v>1</v>
      </c>
      <c r="B110" s="80">
        <v>1.4</v>
      </c>
      <c r="C110" s="80" t="s">
        <v>56</v>
      </c>
      <c r="D110" s="81" t="s">
        <v>67</v>
      </c>
      <c r="E110" s="81">
        <v>5</v>
      </c>
      <c r="F110" s="81" t="s">
        <v>54</v>
      </c>
      <c r="G110" s="81">
        <v>2</v>
      </c>
      <c r="H110" s="81">
        <v>2.5</v>
      </c>
      <c r="I110" s="81" t="s">
        <v>53</v>
      </c>
      <c r="J110" s="82" t="s">
        <v>55</v>
      </c>
      <c r="K110" s="81" t="s">
        <v>21</v>
      </c>
      <c r="L110" s="83"/>
      <c r="M110" s="88">
        <v>14</v>
      </c>
      <c r="N110" s="89" t="s">
        <v>69</v>
      </c>
      <c r="O110" s="32">
        <v>334</v>
      </c>
      <c r="P110" s="90">
        <v>1</v>
      </c>
      <c r="Q110" s="91">
        <v>12</v>
      </c>
      <c r="R110" s="120">
        <v>941719</v>
      </c>
    </row>
    <row r="111" spans="1:18" ht="26.25" customHeight="1">
      <c r="A111" s="80">
        <v>1</v>
      </c>
      <c r="B111" s="80">
        <v>1.4</v>
      </c>
      <c r="C111" s="80" t="s">
        <v>56</v>
      </c>
      <c r="D111" s="81" t="s">
        <v>67</v>
      </c>
      <c r="E111" s="81">
        <v>5</v>
      </c>
      <c r="F111" s="81" t="s">
        <v>54</v>
      </c>
      <c r="G111" s="81">
        <v>2</v>
      </c>
      <c r="H111" s="81">
        <v>2.5</v>
      </c>
      <c r="I111" s="81" t="s">
        <v>53</v>
      </c>
      <c r="J111" s="82" t="s">
        <v>55</v>
      </c>
      <c r="K111" s="81" t="s">
        <v>21</v>
      </c>
      <c r="L111" s="83"/>
      <c r="M111" s="88">
        <v>14</v>
      </c>
      <c r="N111" s="89" t="s">
        <v>69</v>
      </c>
      <c r="O111" s="32">
        <v>336</v>
      </c>
      <c r="P111" s="90">
        <v>1</v>
      </c>
      <c r="Q111" s="91">
        <v>12</v>
      </c>
      <c r="R111" s="120">
        <v>705465</v>
      </c>
    </row>
    <row r="112" spans="1:18" ht="26.25" customHeight="1">
      <c r="A112" s="80">
        <v>1</v>
      </c>
      <c r="B112" s="80">
        <v>1.4</v>
      </c>
      <c r="C112" s="80" t="s">
        <v>56</v>
      </c>
      <c r="D112" s="81" t="s">
        <v>67</v>
      </c>
      <c r="E112" s="81">
        <v>5</v>
      </c>
      <c r="F112" s="81" t="s">
        <v>54</v>
      </c>
      <c r="G112" s="81">
        <v>2</v>
      </c>
      <c r="H112" s="81">
        <v>2.5</v>
      </c>
      <c r="I112" s="81" t="s">
        <v>53</v>
      </c>
      <c r="J112" s="82" t="s">
        <v>55</v>
      </c>
      <c r="K112" s="81" t="s">
        <v>21</v>
      </c>
      <c r="L112" s="83"/>
      <c r="M112" s="88">
        <v>14</v>
      </c>
      <c r="N112" s="89" t="s">
        <v>69</v>
      </c>
      <c r="O112" s="32">
        <v>338</v>
      </c>
      <c r="P112" s="90">
        <v>1</v>
      </c>
      <c r="Q112" s="91">
        <v>12</v>
      </c>
      <c r="R112" s="120">
        <v>58500</v>
      </c>
    </row>
    <row r="113" spans="1:18" ht="26.25" customHeight="1">
      <c r="A113" s="80">
        <v>1</v>
      </c>
      <c r="B113" s="80">
        <v>1.4</v>
      </c>
      <c r="C113" s="80" t="s">
        <v>56</v>
      </c>
      <c r="D113" s="81" t="s">
        <v>67</v>
      </c>
      <c r="E113" s="81">
        <v>5</v>
      </c>
      <c r="F113" s="81" t="s">
        <v>54</v>
      </c>
      <c r="G113" s="81">
        <v>2</v>
      </c>
      <c r="H113" s="81">
        <v>2.5</v>
      </c>
      <c r="I113" s="81" t="s">
        <v>53</v>
      </c>
      <c r="J113" s="82" t="s">
        <v>55</v>
      </c>
      <c r="K113" s="81" t="s">
        <v>21</v>
      </c>
      <c r="L113" s="83"/>
      <c r="M113" s="88">
        <v>14</v>
      </c>
      <c r="N113" s="89" t="s">
        <v>69</v>
      </c>
      <c r="O113" s="32">
        <v>345</v>
      </c>
      <c r="P113" s="90">
        <v>1</v>
      </c>
      <c r="Q113" s="91">
        <v>12</v>
      </c>
      <c r="R113" s="120">
        <v>9171</v>
      </c>
    </row>
    <row r="114" spans="1:18" ht="26.25" customHeight="1">
      <c r="A114" s="80">
        <v>1</v>
      </c>
      <c r="B114" s="80">
        <v>1.4</v>
      </c>
      <c r="C114" s="80" t="s">
        <v>56</v>
      </c>
      <c r="D114" s="81" t="s">
        <v>67</v>
      </c>
      <c r="E114" s="81">
        <v>5</v>
      </c>
      <c r="F114" s="81" t="s">
        <v>54</v>
      </c>
      <c r="G114" s="81">
        <v>2</v>
      </c>
      <c r="H114" s="81">
        <v>2.5</v>
      </c>
      <c r="I114" s="81" t="s">
        <v>53</v>
      </c>
      <c r="J114" s="82" t="s">
        <v>55</v>
      </c>
      <c r="K114" s="81" t="s">
        <v>21</v>
      </c>
      <c r="L114" s="83"/>
      <c r="M114" s="88">
        <v>14</v>
      </c>
      <c r="N114" s="89" t="s">
        <v>69</v>
      </c>
      <c r="O114" s="32">
        <v>349</v>
      </c>
      <c r="P114" s="90">
        <v>1</v>
      </c>
      <c r="Q114" s="91">
        <v>12</v>
      </c>
      <c r="R114" s="120">
        <v>306824</v>
      </c>
    </row>
    <row r="115" spans="1:18" ht="26.25" customHeight="1">
      <c r="A115" s="80">
        <v>1</v>
      </c>
      <c r="B115" s="80">
        <v>1.4</v>
      </c>
      <c r="C115" s="80" t="s">
        <v>56</v>
      </c>
      <c r="D115" s="81" t="s">
        <v>67</v>
      </c>
      <c r="E115" s="81">
        <v>5</v>
      </c>
      <c r="F115" s="81" t="s">
        <v>54</v>
      </c>
      <c r="G115" s="81">
        <v>2</v>
      </c>
      <c r="H115" s="81">
        <v>2.5</v>
      </c>
      <c r="I115" s="81" t="s">
        <v>53</v>
      </c>
      <c r="J115" s="82" t="s">
        <v>55</v>
      </c>
      <c r="K115" s="81" t="s">
        <v>21</v>
      </c>
      <c r="L115" s="83"/>
      <c r="M115" s="88">
        <v>14</v>
      </c>
      <c r="N115" s="89" t="s">
        <v>69</v>
      </c>
      <c r="O115" s="32">
        <v>351</v>
      </c>
      <c r="P115" s="90">
        <v>1</v>
      </c>
      <c r="Q115" s="91">
        <v>12</v>
      </c>
      <c r="R115" s="120">
        <v>170996</v>
      </c>
    </row>
    <row r="116" spans="1:18" ht="26.25" customHeight="1">
      <c r="A116" s="80">
        <v>1</v>
      </c>
      <c r="B116" s="80">
        <v>1.4</v>
      </c>
      <c r="C116" s="80" t="s">
        <v>56</v>
      </c>
      <c r="D116" s="81" t="s">
        <v>67</v>
      </c>
      <c r="E116" s="81">
        <v>5</v>
      </c>
      <c r="F116" s="81" t="s">
        <v>54</v>
      </c>
      <c r="G116" s="81">
        <v>2</v>
      </c>
      <c r="H116" s="81">
        <v>2.5</v>
      </c>
      <c r="I116" s="81" t="s">
        <v>53</v>
      </c>
      <c r="J116" s="82" t="s">
        <v>55</v>
      </c>
      <c r="K116" s="81" t="s">
        <v>21</v>
      </c>
      <c r="L116" s="83"/>
      <c r="M116" s="88">
        <v>14</v>
      </c>
      <c r="N116" s="89" t="s">
        <v>69</v>
      </c>
      <c r="O116" s="32">
        <v>355</v>
      </c>
      <c r="P116" s="90">
        <v>1</v>
      </c>
      <c r="Q116" s="91">
        <v>12</v>
      </c>
      <c r="R116" s="120">
        <v>69214</v>
      </c>
    </row>
    <row r="117" spans="1:18" ht="26.25" customHeight="1">
      <c r="A117" s="80">
        <v>1</v>
      </c>
      <c r="B117" s="80">
        <v>1.4</v>
      </c>
      <c r="C117" s="80" t="s">
        <v>56</v>
      </c>
      <c r="D117" s="81" t="s">
        <v>67</v>
      </c>
      <c r="E117" s="81">
        <v>5</v>
      </c>
      <c r="F117" s="81" t="s">
        <v>54</v>
      </c>
      <c r="G117" s="81">
        <v>2</v>
      </c>
      <c r="H117" s="81">
        <v>2.5</v>
      </c>
      <c r="I117" s="81" t="s">
        <v>53</v>
      </c>
      <c r="J117" s="82" t="s">
        <v>55</v>
      </c>
      <c r="K117" s="81" t="s">
        <v>21</v>
      </c>
      <c r="L117" s="83"/>
      <c r="M117" s="88">
        <v>14</v>
      </c>
      <c r="N117" s="89" t="s">
        <v>69</v>
      </c>
      <c r="O117" s="32">
        <v>358</v>
      </c>
      <c r="P117" s="90">
        <v>1</v>
      </c>
      <c r="Q117" s="91">
        <v>12</v>
      </c>
      <c r="R117" s="120">
        <v>108783</v>
      </c>
    </row>
    <row r="118" spans="1:18" ht="26.25" customHeight="1">
      <c r="A118" s="80">
        <v>1</v>
      </c>
      <c r="B118" s="80">
        <v>1.4</v>
      </c>
      <c r="C118" s="80" t="s">
        <v>56</v>
      </c>
      <c r="D118" s="81" t="s">
        <v>67</v>
      </c>
      <c r="E118" s="81">
        <v>5</v>
      </c>
      <c r="F118" s="81" t="s">
        <v>54</v>
      </c>
      <c r="G118" s="81">
        <v>2</v>
      </c>
      <c r="H118" s="81">
        <v>2.5</v>
      </c>
      <c r="I118" s="81" t="s">
        <v>53</v>
      </c>
      <c r="J118" s="82" t="s">
        <v>55</v>
      </c>
      <c r="K118" s="81" t="s">
        <v>21</v>
      </c>
      <c r="L118" s="83"/>
      <c r="M118" s="88">
        <v>14</v>
      </c>
      <c r="N118" s="89" t="s">
        <v>69</v>
      </c>
      <c r="O118" s="32">
        <v>361</v>
      </c>
      <c r="P118" s="90">
        <v>1</v>
      </c>
      <c r="Q118" s="91">
        <v>12</v>
      </c>
      <c r="R118" s="120">
        <v>444865</v>
      </c>
    </row>
    <row r="119" spans="1:18" ht="26.25" customHeight="1">
      <c r="A119" s="80">
        <v>1</v>
      </c>
      <c r="B119" s="80">
        <v>1.4</v>
      </c>
      <c r="C119" s="80" t="s">
        <v>56</v>
      </c>
      <c r="D119" s="81" t="s">
        <v>67</v>
      </c>
      <c r="E119" s="81">
        <v>5</v>
      </c>
      <c r="F119" s="81" t="s">
        <v>54</v>
      </c>
      <c r="G119" s="81">
        <v>2</v>
      </c>
      <c r="H119" s="81">
        <v>2.5</v>
      </c>
      <c r="I119" s="81" t="s">
        <v>53</v>
      </c>
      <c r="J119" s="82" t="s">
        <v>55</v>
      </c>
      <c r="K119" s="81" t="s">
        <v>21</v>
      </c>
      <c r="L119" s="83"/>
      <c r="M119" s="88">
        <v>14</v>
      </c>
      <c r="N119" s="89" t="s">
        <v>69</v>
      </c>
      <c r="O119" s="32">
        <v>363</v>
      </c>
      <c r="P119" s="90">
        <v>1</v>
      </c>
      <c r="Q119" s="91">
        <v>12</v>
      </c>
      <c r="R119" s="120">
        <v>6890</v>
      </c>
    </row>
    <row r="120" spans="1:18" ht="26.25" customHeight="1">
      <c r="A120" s="80">
        <v>1</v>
      </c>
      <c r="B120" s="80">
        <v>1.4</v>
      </c>
      <c r="C120" s="80" t="s">
        <v>56</v>
      </c>
      <c r="D120" s="81" t="s">
        <v>67</v>
      </c>
      <c r="E120" s="81">
        <v>5</v>
      </c>
      <c r="F120" s="81" t="s">
        <v>54</v>
      </c>
      <c r="G120" s="81">
        <v>2</v>
      </c>
      <c r="H120" s="81">
        <v>2.5</v>
      </c>
      <c r="I120" s="81" t="s">
        <v>53</v>
      </c>
      <c r="J120" s="82" t="s">
        <v>55</v>
      </c>
      <c r="K120" s="81" t="s">
        <v>21</v>
      </c>
      <c r="L120" s="83"/>
      <c r="M120" s="88">
        <v>14</v>
      </c>
      <c r="N120" s="89" t="s">
        <v>69</v>
      </c>
      <c r="O120" s="32">
        <v>371</v>
      </c>
      <c r="P120" s="90">
        <v>1</v>
      </c>
      <c r="Q120" s="91">
        <v>12</v>
      </c>
      <c r="R120" s="120">
        <v>52791</v>
      </c>
    </row>
    <row r="121" spans="1:18" ht="26.25" customHeight="1">
      <c r="A121" s="80">
        <v>1</v>
      </c>
      <c r="B121" s="80">
        <v>1.4</v>
      </c>
      <c r="C121" s="80" t="s">
        <v>56</v>
      </c>
      <c r="D121" s="81" t="s">
        <v>67</v>
      </c>
      <c r="E121" s="81">
        <v>5</v>
      </c>
      <c r="F121" s="81" t="s">
        <v>54</v>
      </c>
      <c r="G121" s="81">
        <v>2</v>
      </c>
      <c r="H121" s="81">
        <v>2.5</v>
      </c>
      <c r="I121" s="81" t="s">
        <v>53</v>
      </c>
      <c r="J121" s="82" t="s">
        <v>55</v>
      </c>
      <c r="K121" s="81" t="s">
        <v>21</v>
      </c>
      <c r="L121" s="83"/>
      <c r="M121" s="88">
        <v>14</v>
      </c>
      <c r="N121" s="89" t="s">
        <v>69</v>
      </c>
      <c r="O121" s="32">
        <v>372</v>
      </c>
      <c r="P121" s="90">
        <v>1</v>
      </c>
      <c r="Q121" s="91">
        <v>12</v>
      </c>
      <c r="R121" s="120">
        <v>930</v>
      </c>
    </row>
    <row r="122" spans="1:18" ht="26.25" customHeight="1">
      <c r="A122" s="80">
        <v>1</v>
      </c>
      <c r="B122" s="80">
        <v>1.4</v>
      </c>
      <c r="C122" s="80" t="s">
        <v>56</v>
      </c>
      <c r="D122" s="81" t="s">
        <v>67</v>
      </c>
      <c r="E122" s="81">
        <v>5</v>
      </c>
      <c r="F122" s="81" t="s">
        <v>54</v>
      </c>
      <c r="G122" s="81">
        <v>2</v>
      </c>
      <c r="H122" s="81">
        <v>2.5</v>
      </c>
      <c r="I122" s="81" t="s">
        <v>53</v>
      </c>
      <c r="J122" s="82" t="s">
        <v>55</v>
      </c>
      <c r="K122" s="81" t="s">
        <v>21</v>
      </c>
      <c r="L122" s="83"/>
      <c r="M122" s="88">
        <v>14</v>
      </c>
      <c r="N122" s="89" t="s">
        <v>69</v>
      </c>
      <c r="O122" s="32">
        <v>375</v>
      </c>
      <c r="P122" s="90">
        <v>1</v>
      </c>
      <c r="Q122" s="91">
        <v>12</v>
      </c>
      <c r="R122" s="120">
        <v>119163</v>
      </c>
    </row>
    <row r="123" spans="1:18" ht="26.25" customHeight="1">
      <c r="A123" s="80">
        <v>1</v>
      </c>
      <c r="B123" s="80">
        <v>1.4</v>
      </c>
      <c r="C123" s="80" t="s">
        <v>56</v>
      </c>
      <c r="D123" s="81" t="s">
        <v>67</v>
      </c>
      <c r="E123" s="81">
        <v>5</v>
      </c>
      <c r="F123" s="81" t="s">
        <v>54</v>
      </c>
      <c r="G123" s="81">
        <v>2</v>
      </c>
      <c r="H123" s="81">
        <v>2.5</v>
      </c>
      <c r="I123" s="81" t="s">
        <v>53</v>
      </c>
      <c r="J123" s="82" t="s">
        <v>55</v>
      </c>
      <c r="K123" s="81" t="s">
        <v>21</v>
      </c>
      <c r="L123" s="83"/>
      <c r="M123" s="88">
        <v>14</v>
      </c>
      <c r="N123" s="89" t="s">
        <v>69</v>
      </c>
      <c r="O123" s="32">
        <v>382</v>
      </c>
      <c r="P123" s="90">
        <v>1</v>
      </c>
      <c r="Q123" s="91">
        <v>12</v>
      </c>
      <c r="R123" s="120">
        <v>11440</v>
      </c>
    </row>
    <row r="124" spans="1:18" ht="26.25" customHeight="1">
      <c r="A124" s="80">
        <v>1</v>
      </c>
      <c r="B124" s="80">
        <v>1.4</v>
      </c>
      <c r="C124" s="80" t="s">
        <v>56</v>
      </c>
      <c r="D124" s="81" t="s">
        <v>67</v>
      </c>
      <c r="E124" s="81">
        <v>5</v>
      </c>
      <c r="F124" s="81" t="s">
        <v>54</v>
      </c>
      <c r="G124" s="81">
        <v>2</v>
      </c>
      <c r="H124" s="81">
        <v>2.5</v>
      </c>
      <c r="I124" s="81" t="s">
        <v>53</v>
      </c>
      <c r="J124" s="82" t="s">
        <v>55</v>
      </c>
      <c r="K124" s="81" t="s">
        <v>21</v>
      </c>
      <c r="L124" s="83"/>
      <c r="M124" s="88">
        <v>14</v>
      </c>
      <c r="N124" s="89" t="s">
        <v>69</v>
      </c>
      <c r="O124" s="32">
        <v>395</v>
      </c>
      <c r="P124" s="90">
        <v>1</v>
      </c>
      <c r="Q124" s="91">
        <v>12</v>
      </c>
      <c r="R124" s="120">
        <v>216253</v>
      </c>
    </row>
    <row r="125" spans="1:18" ht="26.25" customHeight="1">
      <c r="A125" s="80">
        <v>1</v>
      </c>
      <c r="B125" s="80">
        <v>1.4</v>
      </c>
      <c r="C125" s="80" t="s">
        <v>56</v>
      </c>
      <c r="D125" s="81" t="s">
        <v>67</v>
      </c>
      <c r="E125" s="81">
        <v>5</v>
      </c>
      <c r="F125" s="81" t="s">
        <v>54</v>
      </c>
      <c r="G125" s="81">
        <v>2</v>
      </c>
      <c r="H125" s="81">
        <v>2.5</v>
      </c>
      <c r="I125" s="81" t="s">
        <v>53</v>
      </c>
      <c r="J125" s="82" t="s">
        <v>55</v>
      </c>
      <c r="K125" s="81" t="s">
        <v>21</v>
      </c>
      <c r="L125" s="83"/>
      <c r="M125" s="88">
        <v>14</v>
      </c>
      <c r="N125" s="89" t="s">
        <v>69</v>
      </c>
      <c r="O125" s="32">
        <v>396</v>
      </c>
      <c r="P125" s="90">
        <v>1</v>
      </c>
      <c r="Q125" s="91">
        <v>12</v>
      </c>
      <c r="R125" s="120">
        <v>1217138.69</v>
      </c>
    </row>
    <row r="126" spans="1:18" ht="26.25" customHeight="1">
      <c r="A126" s="80">
        <v>1</v>
      </c>
      <c r="B126" s="80">
        <v>1.4</v>
      </c>
      <c r="C126" s="80" t="s">
        <v>56</v>
      </c>
      <c r="D126" s="81" t="s">
        <v>67</v>
      </c>
      <c r="E126" s="81">
        <v>5</v>
      </c>
      <c r="F126" s="81" t="s">
        <v>54</v>
      </c>
      <c r="G126" s="81">
        <v>2</v>
      </c>
      <c r="H126" s="81">
        <v>2.5</v>
      </c>
      <c r="I126" s="81" t="s">
        <v>53</v>
      </c>
      <c r="J126" s="82" t="s">
        <v>55</v>
      </c>
      <c r="K126" s="81" t="s">
        <v>21</v>
      </c>
      <c r="L126" s="83"/>
      <c r="M126" s="88">
        <v>14</v>
      </c>
      <c r="N126" s="89" t="s">
        <v>69</v>
      </c>
      <c r="O126" s="32">
        <v>442</v>
      </c>
      <c r="P126" s="90">
        <v>1</v>
      </c>
      <c r="Q126" s="91">
        <v>12</v>
      </c>
      <c r="R126" s="120">
        <v>4600</v>
      </c>
    </row>
    <row r="127" spans="1:18" ht="26.25" customHeight="1">
      <c r="A127" s="80">
        <v>1</v>
      </c>
      <c r="B127" s="80">
        <v>1.4</v>
      </c>
      <c r="C127" s="80" t="s">
        <v>56</v>
      </c>
      <c r="D127" s="81" t="s">
        <v>67</v>
      </c>
      <c r="E127" s="81">
        <v>5</v>
      </c>
      <c r="F127" s="81" t="s">
        <v>54</v>
      </c>
      <c r="G127" s="81">
        <v>2</v>
      </c>
      <c r="H127" s="81">
        <v>2.5</v>
      </c>
      <c r="I127" s="81" t="s">
        <v>53</v>
      </c>
      <c r="J127" s="82" t="s">
        <v>55</v>
      </c>
      <c r="K127" s="81" t="s">
        <v>21</v>
      </c>
      <c r="L127" s="83"/>
      <c r="M127" s="88">
        <v>14</v>
      </c>
      <c r="N127" s="89" t="s">
        <v>69</v>
      </c>
      <c r="O127" s="32">
        <v>511</v>
      </c>
      <c r="P127" s="90">
        <v>1</v>
      </c>
      <c r="Q127" s="91">
        <v>12</v>
      </c>
      <c r="R127" s="120">
        <v>18328</v>
      </c>
    </row>
    <row r="128" spans="1:18" ht="26.25" customHeight="1">
      <c r="A128" s="80">
        <v>1</v>
      </c>
      <c r="B128" s="80">
        <v>1.4</v>
      </c>
      <c r="C128" s="80" t="s">
        <v>56</v>
      </c>
      <c r="D128" s="81" t="s">
        <v>67</v>
      </c>
      <c r="E128" s="81">
        <v>5</v>
      </c>
      <c r="F128" s="81" t="s">
        <v>54</v>
      </c>
      <c r="G128" s="81">
        <v>2</v>
      </c>
      <c r="H128" s="81">
        <v>2.5</v>
      </c>
      <c r="I128" s="81" t="s">
        <v>53</v>
      </c>
      <c r="J128" s="82" t="s">
        <v>55</v>
      </c>
      <c r="K128" s="81" t="s">
        <v>21</v>
      </c>
      <c r="L128" s="83"/>
      <c r="M128" s="88">
        <v>14</v>
      </c>
      <c r="N128" s="89" t="s">
        <v>69</v>
      </c>
      <c r="O128" s="32">
        <v>515</v>
      </c>
      <c r="P128" s="90">
        <v>1</v>
      </c>
      <c r="Q128" s="91">
        <v>12</v>
      </c>
      <c r="R128" s="120">
        <v>375550</v>
      </c>
    </row>
    <row r="129" spans="1:18" ht="26.25" customHeight="1">
      <c r="A129" s="80">
        <v>1</v>
      </c>
      <c r="B129" s="80">
        <v>1.4</v>
      </c>
      <c r="C129" s="80" t="s">
        <v>56</v>
      </c>
      <c r="D129" s="81" t="s">
        <v>67</v>
      </c>
      <c r="E129" s="81">
        <v>5</v>
      </c>
      <c r="F129" s="81" t="s">
        <v>54</v>
      </c>
      <c r="G129" s="81">
        <v>2</v>
      </c>
      <c r="H129" s="81">
        <v>2.5</v>
      </c>
      <c r="I129" s="81" t="s">
        <v>53</v>
      </c>
      <c r="J129" s="82" t="s">
        <v>55</v>
      </c>
      <c r="K129" s="81" t="s">
        <v>21</v>
      </c>
      <c r="L129" s="83"/>
      <c r="M129" s="88">
        <v>14</v>
      </c>
      <c r="N129" s="89" t="s">
        <v>69</v>
      </c>
      <c r="O129" s="32">
        <v>519</v>
      </c>
      <c r="P129" s="90">
        <v>1</v>
      </c>
      <c r="Q129" s="91">
        <v>12</v>
      </c>
      <c r="R129" s="120">
        <v>9164</v>
      </c>
    </row>
    <row r="130" spans="1:18" ht="26.25" customHeight="1">
      <c r="A130" s="80">
        <v>1</v>
      </c>
      <c r="B130" s="80">
        <v>1.4</v>
      </c>
      <c r="C130" s="80" t="s">
        <v>56</v>
      </c>
      <c r="D130" s="81" t="s">
        <v>67</v>
      </c>
      <c r="E130" s="81">
        <v>5</v>
      </c>
      <c r="F130" s="81" t="s">
        <v>54</v>
      </c>
      <c r="G130" s="81">
        <v>2</v>
      </c>
      <c r="H130" s="81">
        <v>2.5</v>
      </c>
      <c r="I130" s="81" t="s">
        <v>53</v>
      </c>
      <c r="J130" s="82" t="s">
        <v>55</v>
      </c>
      <c r="K130" s="81" t="s">
        <v>21</v>
      </c>
      <c r="L130" s="83"/>
      <c r="M130" s="88">
        <v>14</v>
      </c>
      <c r="N130" s="89" t="s">
        <v>69</v>
      </c>
      <c r="O130" s="32">
        <v>521</v>
      </c>
      <c r="P130" s="90">
        <v>1</v>
      </c>
      <c r="Q130" s="91">
        <v>12</v>
      </c>
      <c r="R130" s="120">
        <v>37072</v>
      </c>
    </row>
    <row r="131" spans="1:18" ht="26.25" customHeight="1">
      <c r="A131" s="80">
        <v>1</v>
      </c>
      <c r="B131" s="80">
        <v>1.4</v>
      </c>
      <c r="C131" s="80" t="s">
        <v>56</v>
      </c>
      <c r="D131" s="81" t="s">
        <v>67</v>
      </c>
      <c r="E131" s="81">
        <v>5</v>
      </c>
      <c r="F131" s="81" t="s">
        <v>54</v>
      </c>
      <c r="G131" s="81">
        <v>2</v>
      </c>
      <c r="H131" s="81">
        <v>2.5</v>
      </c>
      <c r="I131" s="81" t="s">
        <v>53</v>
      </c>
      <c r="J131" s="82" t="s">
        <v>55</v>
      </c>
      <c r="K131" s="81" t="s">
        <v>21</v>
      </c>
      <c r="L131" s="83"/>
      <c r="M131" s="88">
        <v>14</v>
      </c>
      <c r="N131" s="89" t="s">
        <v>69</v>
      </c>
      <c r="O131" s="32">
        <v>541</v>
      </c>
      <c r="P131" s="90">
        <v>1</v>
      </c>
      <c r="Q131" s="91">
        <v>12</v>
      </c>
      <c r="R131" s="120">
        <v>39000</v>
      </c>
    </row>
    <row r="132" spans="1:18" ht="26.25" customHeight="1">
      <c r="A132" s="80">
        <v>1</v>
      </c>
      <c r="B132" s="80">
        <v>1.4</v>
      </c>
      <c r="C132" s="80" t="s">
        <v>56</v>
      </c>
      <c r="D132" s="81" t="s">
        <v>67</v>
      </c>
      <c r="E132" s="81">
        <v>5</v>
      </c>
      <c r="F132" s="81" t="s">
        <v>54</v>
      </c>
      <c r="G132" s="81">
        <v>2</v>
      </c>
      <c r="H132" s="81">
        <v>2.5</v>
      </c>
      <c r="I132" s="81" t="s">
        <v>53</v>
      </c>
      <c r="J132" s="82" t="s">
        <v>55</v>
      </c>
      <c r="K132" s="81" t="s">
        <v>21</v>
      </c>
      <c r="L132" s="83"/>
      <c r="M132" s="92">
        <v>14</v>
      </c>
      <c r="N132" s="93" t="s">
        <v>69</v>
      </c>
      <c r="O132" s="94">
        <v>564</v>
      </c>
      <c r="P132" s="90">
        <v>1</v>
      </c>
      <c r="Q132" s="91">
        <v>12</v>
      </c>
      <c r="R132" s="120">
        <v>8120</v>
      </c>
    </row>
    <row r="133" spans="1:18" ht="26.25" customHeight="1">
      <c r="A133" s="95">
        <v>1</v>
      </c>
      <c r="B133" s="95">
        <v>1.4</v>
      </c>
      <c r="C133" s="95" t="s">
        <v>56</v>
      </c>
      <c r="D133" s="96" t="s">
        <v>67</v>
      </c>
      <c r="E133" s="96">
        <v>5</v>
      </c>
      <c r="F133" s="96" t="s">
        <v>54</v>
      </c>
      <c r="G133" s="96">
        <v>2</v>
      </c>
      <c r="H133" s="96">
        <v>2.5</v>
      </c>
      <c r="I133" s="96" t="s">
        <v>53</v>
      </c>
      <c r="J133" s="97" t="s">
        <v>55</v>
      </c>
      <c r="K133" s="96" t="s">
        <v>21</v>
      </c>
      <c r="L133" s="98"/>
      <c r="M133" s="99">
        <v>16</v>
      </c>
      <c r="N133" s="110" t="s">
        <v>68</v>
      </c>
      <c r="O133" s="100">
        <v>113</v>
      </c>
      <c r="P133" s="100">
        <v>1</v>
      </c>
      <c r="Q133" s="100">
        <v>12</v>
      </c>
      <c r="R133" s="121">
        <v>5839844</v>
      </c>
    </row>
    <row r="134" spans="1:18" ht="26.25" customHeight="1">
      <c r="A134" s="80">
        <v>1</v>
      </c>
      <c r="B134" s="80">
        <v>1.4</v>
      </c>
      <c r="C134" s="80" t="s">
        <v>56</v>
      </c>
      <c r="D134" s="81" t="s">
        <v>67</v>
      </c>
      <c r="E134" s="81">
        <v>5</v>
      </c>
      <c r="F134" s="81" t="s">
        <v>54</v>
      </c>
      <c r="G134" s="81">
        <v>2</v>
      </c>
      <c r="H134" s="81">
        <v>2.5</v>
      </c>
      <c r="I134" s="81" t="s">
        <v>53</v>
      </c>
      <c r="J134" s="82" t="s">
        <v>55</v>
      </c>
      <c r="K134" s="81" t="s">
        <v>21</v>
      </c>
      <c r="L134" s="83"/>
      <c r="M134" s="99">
        <v>16</v>
      </c>
      <c r="N134" s="110" t="s">
        <v>68</v>
      </c>
      <c r="O134" s="100">
        <v>121</v>
      </c>
      <c r="P134" s="100">
        <v>1</v>
      </c>
      <c r="Q134" s="100">
        <v>12</v>
      </c>
      <c r="R134" s="121">
        <v>710472.11</v>
      </c>
    </row>
    <row r="135" spans="1:18" ht="26.25" customHeight="1">
      <c r="A135" s="80">
        <v>1</v>
      </c>
      <c r="B135" s="80">
        <v>1.4</v>
      </c>
      <c r="C135" s="80" t="s">
        <v>56</v>
      </c>
      <c r="D135" s="81" t="s">
        <v>67</v>
      </c>
      <c r="E135" s="81">
        <v>5</v>
      </c>
      <c r="F135" s="81" t="s">
        <v>54</v>
      </c>
      <c r="G135" s="81">
        <v>2</v>
      </c>
      <c r="H135" s="81">
        <v>2.5</v>
      </c>
      <c r="I135" s="81" t="s">
        <v>53</v>
      </c>
      <c r="J135" s="82" t="s">
        <v>55</v>
      </c>
      <c r="K135" s="81" t="s">
        <v>21</v>
      </c>
      <c r="L135" s="83"/>
      <c r="M135" s="99">
        <v>16</v>
      </c>
      <c r="N135" s="110" t="s">
        <v>68</v>
      </c>
      <c r="O135" s="100">
        <v>122</v>
      </c>
      <c r="P135" s="100">
        <v>1</v>
      </c>
      <c r="Q135" s="100">
        <v>12</v>
      </c>
      <c r="R135" s="121">
        <v>7535231</v>
      </c>
    </row>
    <row r="136" spans="1:18" ht="26.25" customHeight="1">
      <c r="A136" s="80">
        <v>1</v>
      </c>
      <c r="B136" s="80">
        <v>1.4</v>
      </c>
      <c r="C136" s="80" t="s">
        <v>56</v>
      </c>
      <c r="D136" s="81" t="s">
        <v>67</v>
      </c>
      <c r="E136" s="81">
        <v>5</v>
      </c>
      <c r="F136" s="81" t="s">
        <v>54</v>
      </c>
      <c r="G136" s="81">
        <v>2</v>
      </c>
      <c r="H136" s="81">
        <v>2.5</v>
      </c>
      <c r="I136" s="81" t="s">
        <v>53</v>
      </c>
      <c r="J136" s="82" t="s">
        <v>55</v>
      </c>
      <c r="K136" s="81" t="s">
        <v>21</v>
      </c>
      <c r="L136" s="83"/>
      <c r="M136" s="99">
        <v>16</v>
      </c>
      <c r="N136" s="110" t="s">
        <v>68</v>
      </c>
      <c r="O136" s="100">
        <v>131</v>
      </c>
      <c r="P136" s="100">
        <v>1</v>
      </c>
      <c r="Q136" s="100">
        <v>12</v>
      </c>
      <c r="R136" s="121">
        <v>3664628</v>
      </c>
    </row>
    <row r="137" spans="1:18" ht="26.25" customHeight="1">
      <c r="A137" s="80">
        <v>1</v>
      </c>
      <c r="B137" s="80">
        <v>1.4</v>
      </c>
      <c r="C137" s="80" t="s">
        <v>56</v>
      </c>
      <c r="D137" s="81" t="s">
        <v>67</v>
      </c>
      <c r="E137" s="81">
        <v>5</v>
      </c>
      <c r="F137" s="81" t="s">
        <v>54</v>
      </c>
      <c r="G137" s="81">
        <v>2</v>
      </c>
      <c r="H137" s="81">
        <v>2.5</v>
      </c>
      <c r="I137" s="81" t="s">
        <v>53</v>
      </c>
      <c r="J137" s="82" t="s">
        <v>55</v>
      </c>
      <c r="K137" s="81" t="s">
        <v>21</v>
      </c>
      <c r="L137" s="83"/>
      <c r="M137" s="99">
        <v>16</v>
      </c>
      <c r="N137" s="110" t="s">
        <v>68</v>
      </c>
      <c r="O137" s="100">
        <v>132</v>
      </c>
      <c r="P137" s="100">
        <v>1</v>
      </c>
      <c r="Q137" s="100">
        <v>12</v>
      </c>
      <c r="R137" s="121">
        <v>13298938.210000001</v>
      </c>
    </row>
    <row r="138" spans="1:18" ht="26.25" customHeight="1">
      <c r="A138" s="80">
        <v>1</v>
      </c>
      <c r="B138" s="80">
        <v>1.4</v>
      </c>
      <c r="C138" s="80" t="s">
        <v>56</v>
      </c>
      <c r="D138" s="81" t="s">
        <v>67</v>
      </c>
      <c r="E138" s="81">
        <v>5</v>
      </c>
      <c r="F138" s="81" t="s">
        <v>54</v>
      </c>
      <c r="G138" s="81">
        <v>2</v>
      </c>
      <c r="H138" s="81">
        <v>2.5</v>
      </c>
      <c r="I138" s="81" t="s">
        <v>53</v>
      </c>
      <c r="J138" s="82" t="s">
        <v>55</v>
      </c>
      <c r="K138" s="81" t="s">
        <v>21</v>
      </c>
      <c r="L138" s="83"/>
      <c r="M138" s="99">
        <v>16</v>
      </c>
      <c r="N138" s="110" t="s">
        <v>68</v>
      </c>
      <c r="O138" s="100">
        <v>154</v>
      </c>
      <c r="P138" s="100">
        <v>1</v>
      </c>
      <c r="Q138" s="100">
        <v>12</v>
      </c>
      <c r="R138" s="121">
        <v>3413522</v>
      </c>
    </row>
    <row r="139" spans="1:18" ht="26.25" customHeight="1">
      <c r="A139" s="80">
        <v>1</v>
      </c>
      <c r="B139" s="80">
        <v>1.4</v>
      </c>
      <c r="C139" s="80" t="s">
        <v>56</v>
      </c>
      <c r="D139" s="81" t="s">
        <v>67</v>
      </c>
      <c r="E139" s="81">
        <v>5</v>
      </c>
      <c r="F139" s="81" t="s">
        <v>54</v>
      </c>
      <c r="G139" s="81">
        <v>2</v>
      </c>
      <c r="H139" s="81">
        <v>2.5</v>
      </c>
      <c r="I139" s="81" t="s">
        <v>53</v>
      </c>
      <c r="J139" s="82" t="s">
        <v>55</v>
      </c>
      <c r="K139" s="81" t="s">
        <v>21</v>
      </c>
      <c r="L139" s="83"/>
      <c r="M139" s="99">
        <v>16</v>
      </c>
      <c r="N139" s="110" t="s">
        <v>68</v>
      </c>
      <c r="O139" s="100">
        <v>159</v>
      </c>
      <c r="P139" s="100">
        <v>1</v>
      </c>
      <c r="Q139" s="100">
        <v>12</v>
      </c>
      <c r="R139" s="121">
        <v>5426264.1200000001</v>
      </c>
    </row>
    <row r="140" spans="1:18" ht="26.25" customHeight="1">
      <c r="A140" s="80">
        <v>1</v>
      </c>
      <c r="B140" s="80">
        <v>1.4</v>
      </c>
      <c r="C140" s="80" t="s">
        <v>56</v>
      </c>
      <c r="D140" s="81" t="s">
        <v>67</v>
      </c>
      <c r="E140" s="81">
        <v>5</v>
      </c>
      <c r="F140" s="81" t="s">
        <v>54</v>
      </c>
      <c r="G140" s="81">
        <v>2</v>
      </c>
      <c r="H140" s="81">
        <v>2.5</v>
      </c>
      <c r="I140" s="81" t="s">
        <v>53</v>
      </c>
      <c r="J140" s="82" t="s">
        <v>55</v>
      </c>
      <c r="K140" s="81" t="s">
        <v>21</v>
      </c>
      <c r="L140" s="83"/>
      <c r="M140" s="99">
        <v>16</v>
      </c>
      <c r="N140" s="110" t="s">
        <v>68</v>
      </c>
      <c r="O140" s="100">
        <v>349</v>
      </c>
      <c r="P140" s="100">
        <v>1</v>
      </c>
      <c r="Q140" s="100">
        <v>12</v>
      </c>
      <c r="R140" s="121">
        <v>2797</v>
      </c>
    </row>
    <row r="141" spans="1:18" ht="26.25" customHeight="1">
      <c r="A141" s="80">
        <v>1</v>
      </c>
      <c r="B141" s="80">
        <v>1.4</v>
      </c>
      <c r="C141" s="80" t="s">
        <v>56</v>
      </c>
      <c r="D141" s="81" t="s">
        <v>67</v>
      </c>
      <c r="E141" s="81">
        <v>5</v>
      </c>
      <c r="F141" s="81" t="s">
        <v>54</v>
      </c>
      <c r="G141" s="81">
        <v>2</v>
      </c>
      <c r="H141" s="81">
        <v>2.5</v>
      </c>
      <c r="I141" s="81" t="s">
        <v>53</v>
      </c>
      <c r="J141" s="82" t="s">
        <v>55</v>
      </c>
      <c r="K141" s="81" t="s">
        <v>21</v>
      </c>
      <c r="L141" s="83"/>
      <c r="M141" s="99">
        <v>16</v>
      </c>
      <c r="N141" s="110" t="s">
        <v>68</v>
      </c>
      <c r="O141" s="100">
        <v>445</v>
      </c>
      <c r="P141" s="100">
        <v>1</v>
      </c>
      <c r="Q141" s="100">
        <v>12</v>
      </c>
      <c r="R141" s="121">
        <v>3440915.7</v>
      </c>
    </row>
    <row r="142" spans="1:18" ht="30" customHeight="1">
      <c r="A142" s="80">
        <v>1</v>
      </c>
      <c r="B142" s="80">
        <v>1.4</v>
      </c>
      <c r="C142" s="80" t="s">
        <v>56</v>
      </c>
      <c r="D142" s="81" t="s">
        <v>67</v>
      </c>
      <c r="E142" s="81">
        <v>5</v>
      </c>
      <c r="F142" s="81" t="s">
        <v>54</v>
      </c>
      <c r="G142" s="81">
        <v>2</v>
      </c>
      <c r="H142" s="81">
        <v>2.5</v>
      </c>
      <c r="I142" s="81" t="s">
        <v>53</v>
      </c>
      <c r="J142" s="82" t="s">
        <v>55</v>
      </c>
      <c r="K142" s="81" t="s">
        <v>21</v>
      </c>
      <c r="L142" s="101"/>
      <c r="M142" s="102">
        <v>17</v>
      </c>
      <c r="N142" s="103" t="s">
        <v>14</v>
      </c>
      <c r="O142" s="104">
        <v>3400</v>
      </c>
      <c r="P142" s="104">
        <v>1</v>
      </c>
      <c r="Q142" s="104">
        <v>12</v>
      </c>
      <c r="R142" s="122">
        <v>3500000</v>
      </c>
    </row>
    <row r="143" spans="1:18" ht="27" customHeight="1">
      <c r="Q143" s="113" t="s">
        <v>6</v>
      </c>
      <c r="R143" s="114">
        <f>+SUM(R9:R142)</f>
        <v>286855708.82999998</v>
      </c>
    </row>
    <row r="144" spans="1:18">
      <c r="A144" s="1" t="s">
        <v>52</v>
      </c>
    </row>
    <row r="145" spans="1:20">
      <c r="A145" s="1" t="s">
        <v>22</v>
      </c>
    </row>
    <row r="147" spans="1:20">
      <c r="A147" s="1" t="s">
        <v>51</v>
      </c>
    </row>
    <row r="149" spans="1:20" ht="18" customHeight="1">
      <c r="A149" s="1264" t="s">
        <v>57</v>
      </c>
      <c r="B149" s="1265"/>
      <c r="C149" s="1265"/>
      <c r="D149" s="1265"/>
      <c r="E149" s="1265"/>
      <c r="F149" s="1265"/>
      <c r="G149" s="1265"/>
      <c r="H149" s="1265"/>
      <c r="I149" s="1265"/>
      <c r="J149" s="1265"/>
      <c r="K149" s="1265"/>
      <c r="L149" s="1265"/>
      <c r="M149" s="1265"/>
      <c r="N149" s="1265"/>
      <c r="O149" s="1265"/>
      <c r="P149" s="1265"/>
      <c r="Q149" s="1265"/>
      <c r="R149" s="1266"/>
    </row>
    <row r="150" spans="1:20" ht="27.75" customHeight="1">
      <c r="A150" s="1267" t="s">
        <v>58</v>
      </c>
      <c r="B150" s="1268"/>
      <c r="C150" s="1268"/>
      <c r="D150" s="1268"/>
      <c r="E150" s="1268"/>
      <c r="F150" s="1269"/>
      <c r="G150" s="1270" t="s">
        <v>59</v>
      </c>
      <c r="H150" s="1271"/>
      <c r="I150" s="1276" t="s">
        <v>60</v>
      </c>
      <c r="J150" s="1277"/>
      <c r="K150" s="1278"/>
      <c r="L150" s="105"/>
      <c r="M150" s="105"/>
      <c r="N150" s="1279" t="s">
        <v>61</v>
      </c>
      <c r="O150" s="1280"/>
      <c r="P150" s="1285">
        <f>SUM(R9:R71)</f>
        <v>220430276</v>
      </c>
      <c r="Q150" s="1286"/>
      <c r="R150" s="1287"/>
      <c r="S150" s="112"/>
    </row>
    <row r="151" spans="1:20" ht="29.25" customHeight="1">
      <c r="A151" s="1267" t="s">
        <v>62</v>
      </c>
      <c r="B151" s="1268"/>
      <c r="C151" s="1268"/>
      <c r="D151" s="1268"/>
      <c r="E151" s="1268"/>
      <c r="F151" s="1269"/>
      <c r="G151" s="1272"/>
      <c r="H151" s="1273"/>
      <c r="I151" s="1276" t="s">
        <v>63</v>
      </c>
      <c r="J151" s="1277"/>
      <c r="K151" s="1278"/>
      <c r="L151" s="106"/>
      <c r="M151" s="106"/>
      <c r="N151" s="1281"/>
      <c r="O151" s="1282"/>
      <c r="P151" s="1288">
        <f>SUM(R72:R132)</f>
        <v>19592820.690000001</v>
      </c>
      <c r="Q151" s="1289"/>
      <c r="R151" s="1290"/>
    </row>
    <row r="152" spans="1:20" ht="27.75" customHeight="1">
      <c r="A152" s="1291" t="s">
        <v>64</v>
      </c>
      <c r="B152" s="1292"/>
      <c r="C152" s="1292"/>
      <c r="D152" s="1292"/>
      <c r="E152" s="1292"/>
      <c r="F152" s="1292"/>
      <c r="G152" s="1272"/>
      <c r="H152" s="1273"/>
      <c r="I152" s="1293" t="s">
        <v>65</v>
      </c>
      <c r="J152" s="1293"/>
      <c r="K152" s="1293"/>
      <c r="L152" s="106"/>
      <c r="M152" s="106"/>
      <c r="N152" s="1281"/>
      <c r="O152" s="1282"/>
      <c r="P152" s="1294">
        <f>SUM(R133:R141)</f>
        <v>43332612.140000001</v>
      </c>
      <c r="Q152" s="1294"/>
      <c r="R152" s="1294"/>
    </row>
    <row r="153" spans="1:20" ht="34.5" customHeight="1" thickBot="1">
      <c r="A153" s="1268" t="s">
        <v>9</v>
      </c>
      <c r="B153" s="1268"/>
      <c r="C153" s="1268"/>
      <c r="D153" s="1268"/>
      <c r="E153" s="1268"/>
      <c r="F153" s="1269"/>
      <c r="G153" s="1274"/>
      <c r="H153" s="1275"/>
      <c r="I153" s="1295">
        <v>2515021</v>
      </c>
      <c r="J153" s="1296"/>
      <c r="K153" s="1297"/>
      <c r="L153" s="107"/>
      <c r="M153" s="107"/>
      <c r="N153" s="1283"/>
      <c r="O153" s="1284"/>
      <c r="P153" s="1298">
        <f>SUM(R142)</f>
        <v>3500000</v>
      </c>
      <c r="Q153" s="1299"/>
      <c r="R153" s="1300"/>
    </row>
    <row r="154" spans="1:20" ht="39.75" customHeight="1" thickBot="1">
      <c r="A154" s="1295"/>
      <c r="B154" s="1296"/>
      <c r="C154" s="1296"/>
      <c r="D154" s="1296"/>
      <c r="E154" s="1296"/>
      <c r="F154" s="1297"/>
      <c r="G154" s="1301"/>
      <c r="H154" s="1301"/>
      <c r="I154" s="1295"/>
      <c r="J154" s="1296"/>
      <c r="K154" s="1297"/>
      <c r="L154" s="108"/>
      <c r="M154" s="108"/>
      <c r="N154" s="1302" t="s">
        <v>66</v>
      </c>
      <c r="O154" s="1302"/>
      <c r="P154" s="1303">
        <f>SUM(P150:R153)</f>
        <v>286855708.82999998</v>
      </c>
      <c r="Q154" s="1304"/>
      <c r="R154" s="1305"/>
      <c r="T154" s="112"/>
    </row>
    <row r="155" spans="1:20" ht="23.25">
      <c r="A155" s="25"/>
      <c r="B155" s="25"/>
      <c r="C155" s="25"/>
      <c r="D155" s="25"/>
      <c r="E155" s="25"/>
      <c r="F155" s="25"/>
      <c r="G155" s="25"/>
      <c r="H155" s="25"/>
      <c r="I155" s="25"/>
      <c r="J155" s="25"/>
      <c r="K155" s="26"/>
      <c r="L155" s="26"/>
      <c r="M155" s="26"/>
      <c r="N155" s="27"/>
      <c r="O155" s="27"/>
      <c r="P155" s="28"/>
      <c r="Q155" s="28"/>
      <c r="R155" s="28"/>
    </row>
    <row r="156" spans="1:20">
      <c r="A156" s="109"/>
      <c r="B156" s="109"/>
      <c r="C156" s="109"/>
      <c r="D156" s="109"/>
      <c r="E156" s="109"/>
      <c r="F156" s="109"/>
      <c r="G156" s="109"/>
      <c r="H156" s="109"/>
      <c r="I156" s="109"/>
      <c r="J156" s="109"/>
      <c r="K156" s="109"/>
      <c r="L156" s="109"/>
      <c r="M156" s="109"/>
      <c r="N156" s="109"/>
      <c r="O156" s="109"/>
      <c r="P156" s="109"/>
      <c r="Q156" s="109"/>
      <c r="R156" s="109"/>
    </row>
    <row r="157" spans="1:20">
      <c r="A157" s="109"/>
      <c r="B157" s="109"/>
      <c r="C157" s="109"/>
      <c r="D157" s="109"/>
      <c r="E157" s="109"/>
      <c r="F157" s="109"/>
      <c r="G157" s="109"/>
      <c r="H157" s="109"/>
      <c r="I157" s="109"/>
      <c r="J157" s="109"/>
      <c r="K157" s="109"/>
      <c r="L157" s="109"/>
      <c r="M157" s="109"/>
      <c r="N157" s="109"/>
      <c r="O157" s="109"/>
      <c r="P157" s="109"/>
      <c r="Q157" s="109"/>
      <c r="R157" s="109"/>
    </row>
    <row r="158" spans="1:20">
      <c r="A158" s="109"/>
      <c r="B158" s="109"/>
      <c r="C158" s="109"/>
      <c r="D158" s="109"/>
      <c r="E158" s="109"/>
      <c r="F158" s="109"/>
      <c r="G158" s="109"/>
      <c r="H158" s="109"/>
      <c r="I158" s="109"/>
      <c r="J158" s="109"/>
      <c r="K158" s="109"/>
      <c r="L158" s="109"/>
      <c r="M158" s="109"/>
      <c r="N158" s="109"/>
      <c r="O158" s="109"/>
      <c r="P158" s="109"/>
      <c r="Q158" s="109"/>
      <c r="R158" s="109"/>
    </row>
    <row r="159" spans="1:20">
      <c r="A159" s="109"/>
      <c r="B159" s="109"/>
      <c r="C159" s="109"/>
      <c r="D159" s="109"/>
      <c r="E159" s="109"/>
      <c r="F159" s="109"/>
      <c r="G159" s="109"/>
      <c r="H159" s="109"/>
      <c r="I159" s="109"/>
      <c r="J159" s="109"/>
      <c r="K159" s="109"/>
      <c r="L159" s="109"/>
      <c r="M159" s="109"/>
      <c r="N159" s="109"/>
      <c r="O159" s="109"/>
      <c r="P159" s="109"/>
      <c r="Q159" s="109"/>
      <c r="R159" s="109"/>
    </row>
    <row r="160" spans="1:20">
      <c r="A160" s="109"/>
      <c r="B160" s="109"/>
      <c r="C160" s="109"/>
      <c r="D160" s="109"/>
      <c r="E160" s="109"/>
      <c r="F160" s="109"/>
      <c r="G160" s="109"/>
      <c r="H160" s="109"/>
      <c r="I160" s="109"/>
      <c r="J160" s="109"/>
      <c r="K160" s="109"/>
      <c r="L160" s="109"/>
      <c r="M160" s="109"/>
      <c r="N160" s="109"/>
      <c r="O160" s="109"/>
      <c r="P160" s="109"/>
      <c r="Q160" s="109"/>
      <c r="R160" s="109"/>
    </row>
  </sheetData>
  <mergeCells count="28">
    <mergeCell ref="A154:F154"/>
    <mergeCell ref="G154:H154"/>
    <mergeCell ref="I154:K154"/>
    <mergeCell ref="N154:O154"/>
    <mergeCell ref="P154:R154"/>
    <mergeCell ref="A149:R149"/>
    <mergeCell ref="A150:F150"/>
    <mergeCell ref="G150:H153"/>
    <mergeCell ref="I150:K150"/>
    <mergeCell ref="N150:O153"/>
    <mergeCell ref="P150:R150"/>
    <mergeCell ref="A151:F151"/>
    <mergeCell ref="I151:K151"/>
    <mergeCell ref="P151:R151"/>
    <mergeCell ref="A152:F152"/>
    <mergeCell ref="I152:K152"/>
    <mergeCell ref="P152:R152"/>
    <mergeCell ref="A153:F153"/>
    <mergeCell ref="I153:K153"/>
    <mergeCell ref="P153:R153"/>
    <mergeCell ref="A2:R2"/>
    <mergeCell ref="A3:R3"/>
    <mergeCell ref="A5:R5"/>
    <mergeCell ref="A7:D7"/>
    <mergeCell ref="E7:F7"/>
    <mergeCell ref="G7:I7"/>
    <mergeCell ref="J7:K7"/>
    <mergeCell ref="A4:R4"/>
  </mergeCells>
  <pageMargins left="0.35433070866141736" right="0.15748031496062992" top="0.59055118110236227" bottom="0.55118110236220474" header="0.31496062992125984" footer="0.31496062992125984"/>
  <pageSetup scale="39" fitToHeight="0"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RESUMEN NARRATIVO</vt:lpstr>
      <vt:lpstr>Portada</vt:lpstr>
      <vt:lpstr>Índice</vt:lpstr>
      <vt:lpstr>Justificacion</vt:lpstr>
      <vt:lpstr> POA JD 2026</vt:lpstr>
      <vt:lpstr>FORMATO PRESUPUESTARIO </vt:lpstr>
      <vt:lpstr>Portada!Área_de_impresión</vt:lpstr>
      <vt:lpstr>' POA JD 2026'!Títulos_a_imprimir</vt:lpstr>
      <vt:lpstr>'FORMATO PRESUPUESTARIO '!Títulos_a_imprimir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Caudillo</dc:creator>
  <cp:lastModifiedBy>Rosendo Javier Guevara Godoy</cp:lastModifiedBy>
  <cp:lastPrinted>2026-05-11T20:37:48Z</cp:lastPrinted>
  <dcterms:created xsi:type="dcterms:W3CDTF">2016-09-28T17:12:24Z</dcterms:created>
  <dcterms:modified xsi:type="dcterms:W3CDTF">2026-05-14T18:17:28Z</dcterms:modified>
</cp:coreProperties>
</file>